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.margadonna\Desktop\PAI - ACOMPANHAMENTO\"/>
    </mc:Choice>
  </mc:AlternateContent>
  <bookViews>
    <workbookView xWindow="0" yWindow="0" windowWidth="24000" windowHeight="9135" firstSheet="4" activeTab="4"/>
  </bookViews>
  <sheets>
    <sheet name="Critérios" sheetId="1" state="hidden" r:id="rId1"/>
    <sheet name="Pesos" sheetId="2" state="hidden" r:id="rId2"/>
    <sheet name="Missões aprovadas PAI" sheetId="8" state="hidden" r:id="rId3"/>
    <sheet name="Missões aprovadas PAI por PCDP" sheetId="9" state="hidden" r:id="rId4"/>
    <sheet name="Anexo I" sheetId="12" r:id="rId5"/>
  </sheets>
  <externalReferences>
    <externalReference r:id="rId6"/>
  </externalReferences>
  <definedNames>
    <definedName name="_xlnm._FilterDatabase" localSheetId="4" hidden="1">'Anexo I'!$A$1:$H$118</definedName>
    <definedName name="_xlnm._FilterDatabase" localSheetId="2" hidden="1">'Missões aprovadas PAI'!$A$6:$AE$176</definedName>
    <definedName name="_xlnm._FilterDatabase" localSheetId="3" hidden="1">'Missões aprovadas PAI por PCDP'!$A$6:$AE$296</definedName>
    <definedName name="_xlnm.Print_Area" localSheetId="4">'Anexo I'!$A$1:$H$118</definedName>
    <definedName name="_xlnm.Print_Area" localSheetId="0">Critérios!$A$1:$C$30</definedName>
    <definedName name="_xlnm.Print_Area" localSheetId="2">'Missões aprovadas PAI'!$A$1:$V$150</definedName>
    <definedName name="_xlnm.Print_Area" localSheetId="3">'Missões aprovadas PAI por PCDP'!$A$1:$V$255</definedName>
    <definedName name="_xlnm.Print_Area" localSheetId="1">Pesos!$A$1:$E$13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1" i="9" l="1"/>
  <c r="O201" i="9"/>
  <c r="P201" i="9" s="1"/>
  <c r="M201" i="9"/>
  <c r="V199" i="9"/>
  <c r="O199" i="9"/>
  <c r="P199" i="9" s="1"/>
  <c r="M199" i="9"/>
  <c r="V198" i="9"/>
  <c r="O198" i="9"/>
  <c r="P198" i="9" s="1"/>
  <c r="M198" i="9"/>
  <c r="V204" i="9"/>
  <c r="O204" i="9"/>
  <c r="P204" i="9" s="1"/>
  <c r="M204" i="9"/>
  <c r="V203" i="9"/>
  <c r="O203" i="9"/>
  <c r="P203" i="9" s="1"/>
  <c r="M203" i="9"/>
  <c r="V206" i="9"/>
  <c r="O206" i="9"/>
  <c r="P206" i="9" s="1"/>
  <c r="M206" i="9"/>
  <c r="V210" i="9"/>
  <c r="O210" i="9"/>
  <c r="P210" i="9" s="1"/>
  <c r="M210" i="9"/>
  <c r="V209" i="9"/>
  <c r="O209" i="9"/>
  <c r="P209" i="9" s="1"/>
  <c r="M209" i="9"/>
  <c r="V208" i="9"/>
  <c r="O208" i="9"/>
  <c r="P208" i="9" s="1"/>
  <c r="M208" i="9"/>
  <c r="V212" i="9"/>
  <c r="P212" i="9"/>
  <c r="M212" i="9"/>
  <c r="V219" i="9"/>
  <c r="P219" i="9"/>
  <c r="M219" i="9"/>
  <c r="V221" i="9"/>
  <c r="P221" i="9"/>
  <c r="M221" i="9"/>
  <c r="L221" i="9"/>
  <c r="V223" i="9"/>
  <c r="P223" i="9"/>
  <c r="M223" i="9"/>
  <c r="V227" i="9"/>
  <c r="P227" i="9"/>
  <c r="M227" i="9"/>
  <c r="V229" i="9"/>
  <c r="O229" i="9"/>
  <c r="P229" i="9" s="1"/>
  <c r="M229" i="9"/>
  <c r="V231" i="9"/>
  <c r="O231" i="9"/>
  <c r="P231" i="9" s="1"/>
  <c r="M231" i="9"/>
  <c r="V233" i="9"/>
  <c r="O233" i="9"/>
  <c r="P233" i="9" s="1"/>
  <c r="M233" i="9"/>
  <c r="V242" i="9"/>
  <c r="P242" i="9"/>
  <c r="M242" i="9"/>
  <c r="V249" i="9"/>
  <c r="P249" i="9"/>
  <c r="M249" i="9"/>
  <c r="V247" i="9"/>
  <c r="O247" i="9"/>
  <c r="P247" i="9" s="1"/>
  <c r="M247" i="9"/>
  <c r="V245" i="9"/>
  <c r="P245" i="9"/>
  <c r="O245" i="9"/>
  <c r="M245" i="9"/>
  <c r="V254" i="9"/>
  <c r="P254" i="9"/>
  <c r="M254" i="9"/>
  <c r="V267" i="9"/>
  <c r="O267" i="9"/>
  <c r="P267" i="9" s="1"/>
  <c r="M267" i="9"/>
  <c r="V265" i="9"/>
  <c r="O265" i="9"/>
  <c r="P265" i="9" s="1"/>
  <c r="M265" i="9"/>
  <c r="V263" i="9"/>
  <c r="O263" i="9"/>
  <c r="P263" i="9" s="1"/>
  <c r="M263" i="9"/>
  <c r="V260" i="9"/>
  <c r="O260" i="9"/>
  <c r="P260" i="9" s="1"/>
  <c r="M260" i="9"/>
  <c r="V259" i="9"/>
  <c r="O259" i="9"/>
  <c r="P259" i="9" s="1"/>
  <c r="M259" i="9"/>
  <c r="V269" i="9"/>
  <c r="P269" i="9"/>
  <c r="O269" i="9"/>
  <c r="M269" i="9"/>
  <c r="V274" i="9"/>
  <c r="P274" i="9"/>
  <c r="M274" i="9"/>
  <c r="V272" i="9"/>
  <c r="P272" i="9"/>
  <c r="M272" i="9"/>
  <c r="V282" i="9"/>
  <c r="P282" i="9"/>
  <c r="M282" i="9"/>
  <c r="V280" i="9"/>
  <c r="P280" i="9"/>
  <c r="M280" i="9"/>
  <c r="V278" i="9"/>
  <c r="O278" i="9"/>
  <c r="P278" i="9" s="1"/>
  <c r="M278" i="9"/>
  <c r="V284" i="9"/>
  <c r="P284" i="9"/>
  <c r="M284" i="9"/>
  <c r="V292" i="9"/>
  <c r="P292" i="9"/>
  <c r="M292" i="9"/>
  <c r="V291" i="9"/>
  <c r="P291" i="9"/>
  <c r="M291" i="9"/>
  <c r="V293" i="9"/>
  <c r="P293" i="9"/>
  <c r="M293" i="9"/>
  <c r="V195" i="9"/>
  <c r="O195" i="9"/>
  <c r="P195" i="9" s="1"/>
  <c r="M195" i="9"/>
  <c r="V192" i="9"/>
  <c r="P192" i="9"/>
  <c r="M192" i="9"/>
  <c r="K192" i="9"/>
  <c r="V190" i="9"/>
  <c r="P190" i="9"/>
  <c r="M190" i="9"/>
  <c r="K190" i="9"/>
  <c r="V188" i="9"/>
  <c r="P188" i="9"/>
  <c r="M188" i="9"/>
  <c r="K188" i="9"/>
  <c r="V187" i="9"/>
  <c r="P187" i="9"/>
  <c r="M187" i="9"/>
  <c r="K187" i="9"/>
  <c r="V184" i="9"/>
  <c r="P184" i="9"/>
  <c r="M184" i="9"/>
  <c r="K184" i="9"/>
  <c r="V180" i="9"/>
  <c r="P180" i="9"/>
  <c r="M180" i="9"/>
  <c r="K180" i="9"/>
  <c r="V178" i="9"/>
  <c r="O178" i="9"/>
  <c r="P178" i="9" s="1"/>
  <c r="M178" i="9"/>
  <c r="K178" i="9"/>
  <c r="V177" i="9"/>
  <c r="O177" i="9"/>
  <c r="P177" i="9" s="1"/>
  <c r="M177" i="9"/>
  <c r="K177" i="9"/>
  <c r="V176" i="9"/>
  <c r="O176" i="9"/>
  <c r="P176" i="9" s="1"/>
  <c r="M176" i="9"/>
  <c r="K176" i="9"/>
  <c r="V174" i="9"/>
  <c r="P174" i="9"/>
  <c r="M174" i="9"/>
  <c r="V171" i="9"/>
  <c r="P171" i="9"/>
  <c r="M171" i="9"/>
  <c r="V167" i="9"/>
  <c r="O167" i="9"/>
  <c r="P167" i="9" s="1"/>
  <c r="M167" i="9"/>
  <c r="K167" i="9"/>
  <c r="V165" i="9"/>
  <c r="O165" i="9"/>
  <c r="P165" i="9" s="1"/>
  <c r="M165" i="9"/>
  <c r="K165" i="9"/>
  <c r="V163" i="9"/>
  <c r="P163" i="9"/>
  <c r="M163" i="9"/>
  <c r="K163" i="9"/>
  <c r="V159" i="9"/>
  <c r="O159" i="9"/>
  <c r="P159" i="9" s="1"/>
  <c r="M159" i="9"/>
  <c r="V158" i="9"/>
  <c r="O158" i="9"/>
  <c r="P158" i="9" s="1"/>
  <c r="M158" i="9"/>
  <c r="V155" i="9"/>
  <c r="P155" i="9"/>
  <c r="M155" i="9"/>
  <c r="V151" i="9"/>
  <c r="P151" i="9"/>
  <c r="M151" i="9"/>
  <c r="K151" i="9"/>
  <c r="V149" i="9"/>
  <c r="P149" i="9"/>
  <c r="M149" i="9"/>
  <c r="K149" i="9"/>
  <c r="V148" i="9"/>
  <c r="P148" i="9"/>
  <c r="M148" i="9"/>
  <c r="K148" i="9"/>
  <c r="V145" i="9"/>
  <c r="O145" i="9"/>
  <c r="P145" i="9" s="1"/>
  <c r="M145" i="9"/>
  <c r="K145" i="9"/>
  <c r="V135" i="9"/>
  <c r="P135" i="9"/>
  <c r="M135" i="9"/>
  <c r="L135" i="9"/>
  <c r="N135" i="9" s="1"/>
  <c r="V134" i="9"/>
  <c r="P134" i="9"/>
  <c r="M134" i="9"/>
  <c r="L134" i="9"/>
  <c r="N134" i="9" s="1"/>
  <c r="V133" i="9"/>
  <c r="P133" i="9"/>
  <c r="M133" i="9"/>
  <c r="L133" i="9"/>
  <c r="N133" i="9" s="1"/>
  <c r="V140" i="9"/>
  <c r="P140" i="9"/>
  <c r="M140" i="9"/>
  <c r="V139" i="9"/>
  <c r="P139" i="9"/>
  <c r="M139" i="9"/>
  <c r="V138" i="9"/>
  <c r="P138" i="9"/>
  <c r="M138" i="9"/>
  <c r="V137" i="9"/>
  <c r="P137" i="9"/>
  <c r="M137" i="9"/>
  <c r="V127" i="9"/>
  <c r="O127" i="9"/>
  <c r="P127" i="9" s="1"/>
  <c r="M127" i="9"/>
  <c r="V125" i="9"/>
  <c r="P125" i="9"/>
  <c r="M125" i="9"/>
  <c r="K125" i="9"/>
  <c r="V123" i="9"/>
  <c r="P123" i="9"/>
  <c r="M123" i="9"/>
  <c r="K123" i="9"/>
  <c r="V121" i="9"/>
  <c r="O121" i="9"/>
  <c r="P121" i="9" s="1"/>
  <c r="M121" i="9"/>
  <c r="K121" i="9"/>
  <c r="V118" i="9"/>
  <c r="P118" i="9"/>
  <c r="O118" i="9"/>
  <c r="M118" i="9"/>
  <c r="K118" i="9"/>
  <c r="V117" i="9"/>
  <c r="O117" i="9"/>
  <c r="P117" i="9" s="1"/>
  <c r="M117" i="9"/>
  <c r="K117" i="9"/>
  <c r="V114" i="9"/>
  <c r="P114" i="9"/>
  <c r="M114" i="9"/>
  <c r="K114" i="9"/>
  <c r="O112" i="9"/>
  <c r="P112" i="9" s="1"/>
  <c r="M112" i="9"/>
  <c r="K112" i="9"/>
  <c r="O111" i="9"/>
  <c r="P111" i="9" s="1"/>
  <c r="M111" i="9"/>
  <c r="K111" i="9"/>
  <c r="V109" i="9"/>
  <c r="P109" i="9"/>
  <c r="M109" i="9"/>
  <c r="V106" i="9"/>
  <c r="O106" i="9"/>
  <c r="P106" i="9" s="1"/>
  <c r="M106" i="9"/>
  <c r="V105" i="9"/>
  <c r="O105" i="9"/>
  <c r="P105" i="9" s="1"/>
  <c r="M105" i="9"/>
  <c r="V103" i="9"/>
  <c r="O103" i="9"/>
  <c r="P103" i="9" s="1"/>
  <c r="M103" i="9"/>
  <c r="K103" i="9"/>
  <c r="V102" i="9"/>
  <c r="O102" i="9"/>
  <c r="P102" i="9" s="1"/>
  <c r="M102" i="9"/>
  <c r="K102" i="9"/>
  <c r="V100" i="9"/>
  <c r="P100" i="9"/>
  <c r="M100" i="9"/>
  <c r="K100" i="9"/>
  <c r="V97" i="9"/>
  <c r="O97" i="9"/>
  <c r="P97" i="9" s="1"/>
  <c r="M97" i="9"/>
  <c r="K97" i="9"/>
  <c r="V96" i="9"/>
  <c r="O96" i="9"/>
  <c r="P96" i="9" s="1"/>
  <c r="M96" i="9"/>
  <c r="K96" i="9"/>
  <c r="V95" i="9"/>
  <c r="O95" i="9"/>
  <c r="P95" i="9" s="1"/>
  <c r="M95" i="9"/>
  <c r="K95" i="9"/>
  <c r="V92" i="9"/>
  <c r="O92" i="9"/>
  <c r="P92" i="9" s="1"/>
  <c r="M92" i="9"/>
  <c r="V91" i="9"/>
  <c r="P91" i="9"/>
  <c r="O91" i="9"/>
  <c r="M91" i="9"/>
  <c r="V88" i="9"/>
  <c r="P88" i="9"/>
  <c r="M88" i="9"/>
  <c r="K88" i="9"/>
  <c r="V86" i="9"/>
  <c r="P86" i="9"/>
  <c r="M86" i="9"/>
  <c r="K86" i="9"/>
  <c r="V84" i="9"/>
  <c r="O84" i="9"/>
  <c r="P84" i="9" s="1"/>
  <c r="M84" i="9"/>
  <c r="K84" i="9"/>
  <c r="V82" i="9"/>
  <c r="P82" i="9"/>
  <c r="M82" i="9"/>
  <c r="K82" i="9"/>
  <c r="V78" i="9"/>
  <c r="O78" i="9"/>
  <c r="P78" i="9" s="1"/>
  <c r="M78" i="9"/>
  <c r="K78" i="9"/>
  <c r="V76" i="9"/>
  <c r="P76" i="9"/>
  <c r="M76" i="9"/>
  <c r="K76" i="9"/>
  <c r="V74" i="9"/>
  <c r="P74" i="9"/>
  <c r="M74" i="9"/>
  <c r="K74" i="9"/>
  <c r="V72" i="9"/>
  <c r="O72" i="9"/>
  <c r="P72" i="9" s="1"/>
  <c r="M72" i="9"/>
  <c r="K72" i="9"/>
  <c r="V69" i="9"/>
  <c r="P69" i="9"/>
  <c r="M69" i="9"/>
  <c r="V65" i="9"/>
  <c r="P65" i="9"/>
  <c r="M65" i="9"/>
  <c r="V64" i="9"/>
  <c r="P64" i="9"/>
  <c r="M64" i="9"/>
  <c r="V61" i="9"/>
  <c r="P61" i="9"/>
  <c r="M61" i="9"/>
  <c r="V59" i="9"/>
  <c r="P59" i="9"/>
  <c r="M59" i="9"/>
  <c r="V57" i="9"/>
  <c r="O57" i="9"/>
  <c r="P57" i="9" s="1"/>
  <c r="M57" i="9"/>
  <c r="V54" i="9"/>
  <c r="P54" i="9"/>
  <c r="M54" i="9"/>
  <c r="V52" i="9"/>
  <c r="P52" i="9"/>
  <c r="M52" i="9"/>
  <c r="K52" i="9"/>
  <c r="V49" i="9"/>
  <c r="P49" i="9"/>
  <c r="M49" i="9"/>
  <c r="V47" i="9"/>
  <c r="P47" i="9"/>
  <c r="M47" i="9"/>
  <c r="V44" i="9"/>
  <c r="P44" i="9"/>
  <c r="M44" i="9"/>
  <c r="K44" i="9"/>
  <c r="V42" i="9"/>
  <c r="P42" i="9"/>
  <c r="O42" i="9"/>
  <c r="M42" i="9"/>
  <c r="K42" i="9"/>
  <c r="V40" i="9"/>
  <c r="P40" i="9"/>
  <c r="M40" i="9"/>
  <c r="K40" i="9"/>
  <c r="V38" i="9"/>
  <c r="P38" i="9"/>
  <c r="M38" i="9"/>
  <c r="K38" i="9"/>
  <c r="L38" i="9" s="1"/>
  <c r="V35" i="9"/>
  <c r="O35" i="9"/>
  <c r="P35" i="9" s="1"/>
  <c r="M35" i="9"/>
  <c r="K35" i="9"/>
  <c r="V32" i="9"/>
  <c r="O32" i="9"/>
  <c r="P32" i="9" s="1"/>
  <c r="M32" i="9"/>
  <c r="V30" i="9"/>
  <c r="O30" i="9"/>
  <c r="P30" i="9" s="1"/>
  <c r="M30" i="9"/>
  <c r="M33" i="9"/>
  <c r="P33" i="9"/>
  <c r="V33" i="9"/>
  <c r="V28" i="9"/>
  <c r="P28" i="9"/>
  <c r="M28" i="9"/>
  <c r="K28" i="9"/>
  <c r="V26" i="9"/>
  <c r="O26" i="9"/>
  <c r="P26" i="9" s="1"/>
  <c r="M26" i="9"/>
  <c r="K26" i="9"/>
  <c r="V24" i="9"/>
  <c r="P24" i="9"/>
  <c r="M24" i="9"/>
  <c r="K24" i="9"/>
  <c r="L24" i="9" s="1"/>
  <c r="N24" i="9" s="1"/>
  <c r="N221" i="9" l="1"/>
  <c r="N38" i="9"/>
  <c r="V20" i="9"/>
  <c r="P20" i="9"/>
  <c r="M20" i="9"/>
  <c r="V16" i="9"/>
  <c r="P16" i="9"/>
  <c r="M16" i="9"/>
  <c r="K16" i="9"/>
  <c r="V14" i="9"/>
  <c r="P14" i="9"/>
  <c r="M14" i="9"/>
  <c r="K14" i="9"/>
  <c r="V13" i="9"/>
  <c r="P13" i="9"/>
  <c r="M13" i="9"/>
  <c r="K13" i="9"/>
  <c r="V10" i="9"/>
  <c r="P10" i="9"/>
  <c r="M10" i="9"/>
  <c r="K10" i="9"/>
  <c r="V8" i="9"/>
  <c r="P8" i="9"/>
  <c r="O8" i="9"/>
  <c r="M8" i="9"/>
  <c r="J295" i="9"/>
  <c r="V294" i="9"/>
  <c r="P294" i="9"/>
  <c r="M294" i="9"/>
  <c r="V290" i="9"/>
  <c r="P290" i="9"/>
  <c r="M290" i="9"/>
  <c r="V289" i="9"/>
  <c r="P289" i="9"/>
  <c r="M289" i="9"/>
  <c r="V288" i="9"/>
  <c r="P288" i="9"/>
  <c r="M288" i="9"/>
  <c r="V287" i="9"/>
  <c r="P287" i="9"/>
  <c r="M287" i="9"/>
  <c r="V286" i="9"/>
  <c r="P286" i="9"/>
  <c r="M286" i="9"/>
  <c r="V285" i="9"/>
  <c r="P285" i="9"/>
  <c r="M285" i="9"/>
  <c r="V283" i="9"/>
  <c r="P283" i="9"/>
  <c r="M283" i="9"/>
  <c r="V281" i="9"/>
  <c r="P281" i="9"/>
  <c r="M281" i="9"/>
  <c r="V279" i="9"/>
  <c r="P279" i="9"/>
  <c r="M279" i="9"/>
  <c r="V277" i="9"/>
  <c r="O277" i="9"/>
  <c r="P277" i="9" s="1"/>
  <c r="M277" i="9"/>
  <c r="V276" i="9"/>
  <c r="P276" i="9"/>
  <c r="M276" i="9"/>
  <c r="V275" i="9"/>
  <c r="P275" i="9"/>
  <c r="M275" i="9"/>
  <c r="V273" i="9"/>
  <c r="P273" i="9"/>
  <c r="M273" i="9"/>
  <c r="V271" i="9"/>
  <c r="P271" i="9"/>
  <c r="M271" i="9"/>
  <c r="V270" i="9"/>
  <c r="P270" i="9"/>
  <c r="M270" i="9"/>
  <c r="V268" i="9"/>
  <c r="O268" i="9"/>
  <c r="P268" i="9" s="1"/>
  <c r="M268" i="9"/>
  <c r="V266" i="9"/>
  <c r="O266" i="9"/>
  <c r="P266" i="9" s="1"/>
  <c r="M266" i="9"/>
  <c r="V264" i="9"/>
  <c r="O264" i="9"/>
  <c r="P264" i="9" s="1"/>
  <c r="M264" i="9"/>
  <c r="V262" i="9"/>
  <c r="O262" i="9"/>
  <c r="P262" i="9" s="1"/>
  <c r="M262" i="9"/>
  <c r="V261" i="9"/>
  <c r="P261" i="9"/>
  <c r="M261" i="9"/>
  <c r="V258" i="9"/>
  <c r="O258" i="9"/>
  <c r="P258" i="9" s="1"/>
  <c r="M258" i="9"/>
  <c r="V257" i="9"/>
  <c r="P257" i="9"/>
  <c r="O257" i="9"/>
  <c r="M257" i="9"/>
  <c r="V256" i="9"/>
  <c r="P256" i="9"/>
  <c r="O256" i="9"/>
  <c r="M256" i="9"/>
  <c r="V255" i="9"/>
  <c r="P255" i="9"/>
  <c r="M255" i="9"/>
  <c r="V253" i="9"/>
  <c r="P253" i="9"/>
  <c r="M253" i="9"/>
  <c r="V252" i="9"/>
  <c r="O252" i="9"/>
  <c r="P252" i="9" s="1"/>
  <c r="M252" i="9"/>
  <c r="V251" i="9"/>
  <c r="O251" i="9"/>
  <c r="P251" i="9" s="1"/>
  <c r="M251" i="9"/>
  <c r="V250" i="9"/>
  <c r="P250" i="9"/>
  <c r="O250" i="9"/>
  <c r="M250" i="9"/>
  <c r="V248" i="9"/>
  <c r="P248" i="9"/>
  <c r="M248" i="9"/>
  <c r="V246" i="9"/>
  <c r="O246" i="9"/>
  <c r="P246" i="9" s="1"/>
  <c r="M246" i="9"/>
  <c r="V244" i="9"/>
  <c r="O244" i="9"/>
  <c r="P244" i="9" s="1"/>
  <c r="M244" i="9"/>
  <c r="V243" i="9"/>
  <c r="P243" i="9"/>
  <c r="M243" i="9"/>
  <c r="V241" i="9"/>
  <c r="P241" i="9"/>
  <c r="M241" i="9"/>
  <c r="V240" i="9"/>
  <c r="O240" i="9"/>
  <c r="P240" i="9" s="1"/>
  <c r="M240" i="9"/>
  <c r="V239" i="9"/>
  <c r="O239" i="9"/>
  <c r="P239" i="9" s="1"/>
  <c r="M239" i="9"/>
  <c r="V238" i="9"/>
  <c r="O238" i="9"/>
  <c r="P238" i="9" s="1"/>
  <c r="M238" i="9"/>
  <c r="V237" i="9"/>
  <c r="O237" i="9"/>
  <c r="P237" i="9" s="1"/>
  <c r="M237" i="9"/>
  <c r="V236" i="9"/>
  <c r="O236" i="9"/>
  <c r="P236" i="9" s="1"/>
  <c r="M236" i="9"/>
  <c r="V235" i="9"/>
  <c r="O235" i="9"/>
  <c r="P235" i="9" s="1"/>
  <c r="M235" i="9"/>
  <c r="V234" i="9"/>
  <c r="O234" i="9"/>
  <c r="P234" i="9" s="1"/>
  <c r="M234" i="9"/>
  <c r="V232" i="9"/>
  <c r="O232" i="9"/>
  <c r="P232" i="9" s="1"/>
  <c r="M232" i="9"/>
  <c r="V230" i="9"/>
  <c r="O230" i="9"/>
  <c r="P230" i="9" s="1"/>
  <c r="M230" i="9"/>
  <c r="V228" i="9"/>
  <c r="O228" i="9"/>
  <c r="P228" i="9" s="1"/>
  <c r="M228" i="9"/>
  <c r="V226" i="9"/>
  <c r="P226" i="9"/>
  <c r="M226" i="9"/>
  <c r="V225" i="9"/>
  <c r="O225" i="9"/>
  <c r="P225" i="9" s="1"/>
  <c r="M225" i="9"/>
  <c r="V224" i="9"/>
  <c r="O224" i="9"/>
  <c r="P224" i="9" s="1"/>
  <c r="M224" i="9"/>
  <c r="V222" i="9"/>
  <c r="P222" i="9"/>
  <c r="M222" i="9"/>
  <c r="V220" i="9"/>
  <c r="P220" i="9"/>
  <c r="M220" i="9"/>
  <c r="L220" i="9"/>
  <c r="V218" i="9"/>
  <c r="P218" i="9"/>
  <c r="M218" i="9"/>
  <c r="V217" i="9"/>
  <c r="O217" i="9"/>
  <c r="P217" i="9" s="1"/>
  <c r="M217" i="9"/>
  <c r="V216" i="9"/>
  <c r="P216" i="9"/>
  <c r="M216" i="9"/>
  <c r="V215" i="9"/>
  <c r="P215" i="9"/>
  <c r="M215" i="9"/>
  <c r="V214" i="9"/>
  <c r="P214" i="9"/>
  <c r="M214" i="9"/>
  <c r="V213" i="9"/>
  <c r="P213" i="9"/>
  <c r="M213" i="9"/>
  <c r="V211" i="9"/>
  <c r="P211" i="9"/>
  <c r="M211" i="9"/>
  <c r="V207" i="9"/>
  <c r="O207" i="9"/>
  <c r="P207" i="9" s="1"/>
  <c r="M207" i="9"/>
  <c r="V205" i="9"/>
  <c r="O205" i="9"/>
  <c r="P205" i="9" s="1"/>
  <c r="M205" i="9"/>
  <c r="V202" i="9"/>
  <c r="O202" i="9"/>
  <c r="P202" i="9" s="1"/>
  <c r="M202" i="9"/>
  <c r="V200" i="9"/>
  <c r="O200" i="9"/>
  <c r="P200" i="9" s="1"/>
  <c r="M200" i="9"/>
  <c r="V197" i="9"/>
  <c r="O197" i="9"/>
  <c r="P197" i="9" s="1"/>
  <c r="M197" i="9"/>
  <c r="V196" i="9"/>
  <c r="O196" i="9"/>
  <c r="P196" i="9" s="1"/>
  <c r="M196" i="9"/>
  <c r="K196" i="9"/>
  <c r="V194" i="9"/>
  <c r="O194" i="9"/>
  <c r="P194" i="9" s="1"/>
  <c r="M194" i="9"/>
  <c r="V193" i="9"/>
  <c r="O193" i="9"/>
  <c r="P193" i="9" s="1"/>
  <c r="M193" i="9"/>
  <c r="V191" i="9"/>
  <c r="P191" i="9"/>
  <c r="M191" i="9"/>
  <c r="K191" i="9"/>
  <c r="V189" i="9"/>
  <c r="P189" i="9"/>
  <c r="M189" i="9"/>
  <c r="K189" i="9"/>
  <c r="V186" i="9"/>
  <c r="P186" i="9"/>
  <c r="M186" i="9"/>
  <c r="K186" i="9"/>
  <c r="V185" i="9"/>
  <c r="P185" i="9"/>
  <c r="M185" i="9"/>
  <c r="K185" i="9"/>
  <c r="V183" i="9"/>
  <c r="P183" i="9"/>
  <c r="M183" i="9"/>
  <c r="K183" i="9"/>
  <c r="V182" i="9"/>
  <c r="P182" i="9"/>
  <c r="M182" i="9"/>
  <c r="V181" i="9"/>
  <c r="P181" i="9"/>
  <c r="M181" i="9"/>
  <c r="K181" i="9"/>
  <c r="V179" i="9"/>
  <c r="P179" i="9"/>
  <c r="M179" i="9"/>
  <c r="K179" i="9"/>
  <c r="V175" i="9"/>
  <c r="P175" i="9"/>
  <c r="O175" i="9"/>
  <c r="M175" i="9"/>
  <c r="K175" i="9"/>
  <c r="V173" i="9"/>
  <c r="P173" i="9"/>
  <c r="M173" i="9"/>
  <c r="V172" i="9"/>
  <c r="P172" i="9"/>
  <c r="M172" i="9"/>
  <c r="K172" i="9"/>
  <c r="V170" i="9"/>
  <c r="P170" i="9"/>
  <c r="M170" i="9"/>
  <c r="V169" i="9"/>
  <c r="P169" i="9"/>
  <c r="M169" i="9"/>
  <c r="V168" i="9"/>
  <c r="O168" i="9"/>
  <c r="P168" i="9" s="1"/>
  <c r="M168" i="9"/>
  <c r="K168" i="9"/>
  <c r="V166" i="9"/>
  <c r="O166" i="9"/>
  <c r="P166" i="9" s="1"/>
  <c r="M166" i="9"/>
  <c r="K166" i="9"/>
  <c r="V164" i="9"/>
  <c r="P164" i="9"/>
  <c r="O164" i="9"/>
  <c r="M164" i="9"/>
  <c r="K164" i="9"/>
  <c r="V162" i="9"/>
  <c r="P162" i="9"/>
  <c r="M162" i="9"/>
  <c r="K162" i="9"/>
  <c r="V161" i="9"/>
  <c r="P161" i="9"/>
  <c r="M161" i="9"/>
  <c r="V160" i="9"/>
  <c r="O160" i="9"/>
  <c r="P160" i="9" s="1"/>
  <c r="M160" i="9"/>
  <c r="K160" i="9"/>
  <c r="V157" i="9"/>
  <c r="O157" i="9"/>
  <c r="P157" i="9" s="1"/>
  <c r="M157" i="9"/>
  <c r="V156" i="9"/>
  <c r="P156" i="9"/>
  <c r="M156" i="9"/>
  <c r="K156" i="9"/>
  <c r="V154" i="9"/>
  <c r="P154" i="9"/>
  <c r="M154" i="9"/>
  <c r="V153" i="9"/>
  <c r="P153" i="9"/>
  <c r="M153" i="9"/>
  <c r="V152" i="9"/>
  <c r="P152" i="9"/>
  <c r="M152" i="9"/>
  <c r="K152" i="9"/>
  <c r="V150" i="9"/>
  <c r="P150" i="9"/>
  <c r="M150" i="9"/>
  <c r="K150" i="9"/>
  <c r="V147" i="9"/>
  <c r="P147" i="9"/>
  <c r="M147" i="9"/>
  <c r="K147" i="9"/>
  <c r="V146" i="9"/>
  <c r="P146" i="9"/>
  <c r="M146" i="9"/>
  <c r="K146" i="9"/>
  <c r="V144" i="9"/>
  <c r="O144" i="9"/>
  <c r="P144" i="9" s="1"/>
  <c r="M144" i="9"/>
  <c r="K144" i="9"/>
  <c r="V143" i="9"/>
  <c r="P143" i="9"/>
  <c r="M143" i="9"/>
  <c r="V142" i="9"/>
  <c r="P142" i="9"/>
  <c r="M142" i="9"/>
  <c r="V141" i="9"/>
  <c r="M141" i="9"/>
  <c r="V136" i="9"/>
  <c r="P136" i="9"/>
  <c r="M136" i="9"/>
  <c r="V132" i="9"/>
  <c r="P132" i="9"/>
  <c r="M132" i="9"/>
  <c r="L132" i="9"/>
  <c r="V131" i="9"/>
  <c r="P131" i="9"/>
  <c r="M131" i="9"/>
  <c r="K131" i="9"/>
  <c r="V130" i="9"/>
  <c r="P130" i="9"/>
  <c r="M130" i="9"/>
  <c r="K130" i="9"/>
  <c r="V129" i="9"/>
  <c r="O129" i="9"/>
  <c r="P129" i="9" s="1"/>
  <c r="M129" i="9"/>
  <c r="K129" i="9"/>
  <c r="V128" i="9"/>
  <c r="P128" i="9"/>
  <c r="M128" i="9"/>
  <c r="L128" i="9"/>
  <c r="V126" i="9"/>
  <c r="O126" i="9"/>
  <c r="P126" i="9" s="1"/>
  <c r="M126" i="9"/>
  <c r="V124" i="9"/>
  <c r="P124" i="9"/>
  <c r="M124" i="9"/>
  <c r="K124" i="9"/>
  <c r="V122" i="9"/>
  <c r="P122" i="9"/>
  <c r="M122" i="9"/>
  <c r="K122" i="9"/>
  <c r="V120" i="9"/>
  <c r="O120" i="9"/>
  <c r="P120" i="9" s="1"/>
  <c r="M120" i="9"/>
  <c r="K120" i="9"/>
  <c r="V119" i="9"/>
  <c r="P119" i="9"/>
  <c r="M119" i="9"/>
  <c r="V116" i="9"/>
  <c r="O116" i="9"/>
  <c r="P116" i="9" s="1"/>
  <c r="M116" i="9"/>
  <c r="K116" i="9"/>
  <c r="V115" i="9"/>
  <c r="O115" i="9"/>
  <c r="P115" i="9" s="1"/>
  <c r="M115" i="9"/>
  <c r="K115" i="9"/>
  <c r="V113" i="9"/>
  <c r="P113" i="9"/>
  <c r="M113" i="9"/>
  <c r="K113" i="9"/>
  <c r="O110" i="9"/>
  <c r="P110" i="9" s="1"/>
  <c r="M110" i="9"/>
  <c r="K110" i="9"/>
  <c r="V108" i="9"/>
  <c r="P108" i="9"/>
  <c r="M108" i="9"/>
  <c r="V107" i="9"/>
  <c r="M107" i="9"/>
  <c r="V104" i="9"/>
  <c r="O104" i="9"/>
  <c r="P104" i="9" s="1"/>
  <c r="M104" i="9"/>
  <c r="V101" i="9"/>
  <c r="O101" i="9"/>
  <c r="P101" i="9" s="1"/>
  <c r="M101" i="9"/>
  <c r="K101" i="9"/>
  <c r="V99" i="9"/>
  <c r="P99" i="9"/>
  <c r="M99" i="9"/>
  <c r="K99" i="9"/>
  <c r="V98" i="9"/>
  <c r="P98" i="9"/>
  <c r="O98" i="9"/>
  <c r="M98" i="9"/>
  <c r="K98" i="9"/>
  <c r="V94" i="9"/>
  <c r="O94" i="9"/>
  <c r="P94" i="9" s="1"/>
  <c r="M94" i="9"/>
  <c r="K94" i="9"/>
  <c r="V93" i="9"/>
  <c r="P93" i="9"/>
  <c r="M93" i="9"/>
  <c r="V90" i="9"/>
  <c r="O90" i="9"/>
  <c r="P90" i="9" s="1"/>
  <c r="M90" i="9"/>
  <c r="V89" i="9"/>
  <c r="P89" i="9"/>
  <c r="M89" i="9"/>
  <c r="K89" i="9"/>
  <c r="V87" i="9"/>
  <c r="P87" i="9"/>
  <c r="M87" i="9"/>
  <c r="K87" i="9"/>
  <c r="V85" i="9"/>
  <c r="P85" i="9"/>
  <c r="M85" i="9"/>
  <c r="K85" i="9"/>
  <c r="V83" i="9"/>
  <c r="O83" i="9"/>
  <c r="P83" i="9" s="1"/>
  <c r="M83" i="9"/>
  <c r="K83" i="9"/>
  <c r="V81" i="9"/>
  <c r="P81" i="9"/>
  <c r="M81" i="9"/>
  <c r="K81" i="9"/>
  <c r="V80" i="9"/>
  <c r="P80" i="9"/>
  <c r="M80" i="9"/>
  <c r="V79" i="9"/>
  <c r="P79" i="9"/>
  <c r="M79" i="9"/>
  <c r="V77" i="9"/>
  <c r="O77" i="9"/>
  <c r="P77" i="9" s="1"/>
  <c r="M77" i="9"/>
  <c r="K77" i="9"/>
  <c r="V75" i="9"/>
  <c r="P75" i="9"/>
  <c r="M75" i="9"/>
  <c r="K75" i="9"/>
  <c r="V73" i="9"/>
  <c r="P73" i="9"/>
  <c r="M73" i="9"/>
  <c r="K73" i="9"/>
  <c r="V71" i="9"/>
  <c r="O71" i="9"/>
  <c r="P71" i="9" s="1"/>
  <c r="M71" i="9"/>
  <c r="K71" i="9"/>
  <c r="V70" i="9"/>
  <c r="P70" i="9"/>
  <c r="M70" i="9"/>
  <c r="K70" i="9"/>
  <c r="V68" i="9"/>
  <c r="P68" i="9"/>
  <c r="M68" i="9"/>
  <c r="V67" i="9"/>
  <c r="P67" i="9"/>
  <c r="M67" i="9"/>
  <c r="V66" i="9"/>
  <c r="P66" i="9"/>
  <c r="M66" i="9"/>
  <c r="V63" i="9"/>
  <c r="P63" i="9"/>
  <c r="M63" i="9"/>
  <c r="V62" i="9"/>
  <c r="M62" i="9"/>
  <c r="V60" i="9"/>
  <c r="P60" i="9"/>
  <c r="M60" i="9"/>
  <c r="V58" i="9"/>
  <c r="P58" i="9"/>
  <c r="M58" i="9"/>
  <c r="V56" i="9"/>
  <c r="O56" i="9"/>
  <c r="P56" i="9" s="1"/>
  <c r="M56" i="9"/>
  <c r="V55" i="9"/>
  <c r="P55" i="9"/>
  <c r="O55" i="9"/>
  <c r="M55" i="9"/>
  <c r="V53" i="9"/>
  <c r="P53" i="9"/>
  <c r="M53" i="9"/>
  <c r="V51" i="9"/>
  <c r="P51" i="9"/>
  <c r="M51" i="9"/>
  <c r="K51" i="9"/>
  <c r="V50" i="9"/>
  <c r="P50" i="9"/>
  <c r="M50" i="9"/>
  <c r="K50" i="9"/>
  <c r="V48" i="9"/>
  <c r="P48" i="9"/>
  <c r="M48" i="9"/>
  <c r="V46" i="9"/>
  <c r="P46" i="9"/>
  <c r="M46" i="9"/>
  <c r="V45" i="9"/>
  <c r="O45" i="9"/>
  <c r="P45" i="9" s="1"/>
  <c r="M45" i="9"/>
  <c r="K45" i="9"/>
  <c r="V43" i="9"/>
  <c r="P43" i="9"/>
  <c r="M43" i="9"/>
  <c r="K43" i="9"/>
  <c r="L43" i="9" s="1"/>
  <c r="V41" i="9"/>
  <c r="O41" i="9"/>
  <c r="P41" i="9" s="1"/>
  <c r="M41" i="9"/>
  <c r="K41" i="9"/>
  <c r="V39" i="9"/>
  <c r="P39" i="9"/>
  <c r="M39" i="9"/>
  <c r="K39" i="9"/>
  <c r="V37" i="9"/>
  <c r="P37" i="9"/>
  <c r="M37" i="9"/>
  <c r="K37" i="9"/>
  <c r="L37" i="9" s="1"/>
  <c r="V36" i="9"/>
  <c r="O36" i="9"/>
  <c r="P36" i="9" s="1"/>
  <c r="M36" i="9"/>
  <c r="K36" i="9"/>
  <c r="V34" i="9"/>
  <c r="O34" i="9"/>
  <c r="P34" i="9" s="1"/>
  <c r="M34" i="9"/>
  <c r="K34" i="9"/>
  <c r="V31" i="9"/>
  <c r="O31" i="9"/>
  <c r="P31" i="9" s="1"/>
  <c r="M31" i="9"/>
  <c r="V29" i="9"/>
  <c r="O29" i="9"/>
  <c r="P29" i="9" s="1"/>
  <c r="M29" i="9"/>
  <c r="V27" i="9"/>
  <c r="P27" i="9"/>
  <c r="M27" i="9"/>
  <c r="K27" i="9"/>
  <c r="V25" i="9"/>
  <c r="O25" i="9"/>
  <c r="P25" i="9" s="1"/>
  <c r="M25" i="9"/>
  <c r="K25" i="9"/>
  <c r="V23" i="9"/>
  <c r="P23" i="9"/>
  <c r="M23" i="9"/>
  <c r="K23" i="9"/>
  <c r="L23" i="9" s="1"/>
  <c r="N23" i="9" s="1"/>
  <c r="V22" i="9"/>
  <c r="P22" i="9"/>
  <c r="M22" i="9"/>
  <c r="L22" i="9"/>
  <c r="N22" i="9" s="1"/>
  <c r="K22" i="9"/>
  <c r="V21" i="9"/>
  <c r="P21" i="9"/>
  <c r="M21" i="9"/>
  <c r="V19" i="9"/>
  <c r="P19" i="9"/>
  <c r="M19" i="9"/>
  <c r="L19" i="9"/>
  <c r="V18" i="9"/>
  <c r="P18" i="9"/>
  <c r="M18" i="9"/>
  <c r="L18" i="9"/>
  <c r="N18" i="9" s="1"/>
  <c r="K18" i="9"/>
  <c r="V17" i="9"/>
  <c r="P17" i="9"/>
  <c r="M17" i="9"/>
  <c r="V15" i="9"/>
  <c r="P15" i="9"/>
  <c r="M15" i="9"/>
  <c r="L15" i="9"/>
  <c r="N15" i="9" s="1"/>
  <c r="K15" i="9"/>
  <c r="V12" i="9"/>
  <c r="P12" i="9"/>
  <c r="M12" i="9"/>
  <c r="K12" i="9"/>
  <c r="V11" i="9"/>
  <c r="O11" i="9"/>
  <c r="P11" i="9" s="1"/>
  <c r="M11" i="9"/>
  <c r="K11" i="9"/>
  <c r="V9" i="9"/>
  <c r="P9" i="9"/>
  <c r="M9" i="9"/>
  <c r="K9" i="9"/>
  <c r="V7" i="9"/>
  <c r="O7" i="9"/>
  <c r="P7" i="9" s="1"/>
  <c r="M7" i="9"/>
  <c r="AB6" i="9"/>
  <c r="J175" i="8"/>
  <c r="V174" i="8"/>
  <c r="P174" i="8"/>
  <c r="M174" i="8"/>
  <c r="V173" i="8"/>
  <c r="P173" i="8"/>
  <c r="M173" i="8"/>
  <c r="V172" i="8"/>
  <c r="P172" i="8"/>
  <c r="M172" i="8"/>
  <c r="V171" i="8"/>
  <c r="P171" i="8"/>
  <c r="M171" i="8"/>
  <c r="V170" i="8"/>
  <c r="P170" i="8"/>
  <c r="M170" i="8"/>
  <c r="V169" i="8"/>
  <c r="P169" i="8"/>
  <c r="M169" i="8"/>
  <c r="V168" i="8"/>
  <c r="P168" i="8"/>
  <c r="M168" i="8"/>
  <c r="V167" i="8"/>
  <c r="P167" i="8"/>
  <c r="M167" i="8"/>
  <c r="V166" i="8"/>
  <c r="P166" i="8"/>
  <c r="M166" i="8"/>
  <c r="V165" i="8"/>
  <c r="P165" i="8"/>
  <c r="M165" i="8"/>
  <c r="V164" i="8"/>
  <c r="P164" i="8"/>
  <c r="O164" i="8"/>
  <c r="M164" i="8"/>
  <c r="V163" i="8"/>
  <c r="P163" i="8"/>
  <c r="M163" i="8"/>
  <c r="V162" i="8"/>
  <c r="P162" i="8"/>
  <c r="M162" i="8"/>
  <c r="V161" i="8"/>
  <c r="P161" i="8"/>
  <c r="M161" i="8"/>
  <c r="V160" i="8"/>
  <c r="P160" i="8"/>
  <c r="M160" i="8"/>
  <c r="V159" i="8"/>
  <c r="P159" i="8"/>
  <c r="M159" i="8"/>
  <c r="V158" i="8"/>
  <c r="O158" i="8"/>
  <c r="P158" i="8" s="1"/>
  <c r="M158" i="8"/>
  <c r="V157" i="8"/>
  <c r="O157" i="8"/>
  <c r="P157" i="8" s="1"/>
  <c r="M157" i="8"/>
  <c r="V156" i="8"/>
  <c r="P156" i="8"/>
  <c r="O156" i="8"/>
  <c r="M156" i="8"/>
  <c r="V155" i="8"/>
  <c r="O155" i="8"/>
  <c r="P155" i="8" s="1"/>
  <c r="M155" i="8"/>
  <c r="V154" i="8"/>
  <c r="P154" i="8"/>
  <c r="M154" i="8"/>
  <c r="V153" i="8"/>
  <c r="P153" i="8"/>
  <c r="O153" i="8"/>
  <c r="M153" i="8"/>
  <c r="V152" i="8"/>
  <c r="P152" i="8"/>
  <c r="O152" i="8"/>
  <c r="M152" i="8"/>
  <c r="V151" i="8"/>
  <c r="P151" i="8"/>
  <c r="O151" i="8"/>
  <c r="M151" i="8"/>
  <c r="V150" i="8"/>
  <c r="P150" i="8"/>
  <c r="M150" i="8"/>
  <c r="V149" i="8"/>
  <c r="P149" i="8"/>
  <c r="M149" i="8"/>
  <c r="V148" i="8"/>
  <c r="P148" i="8"/>
  <c r="O148" i="8"/>
  <c r="M148" i="8"/>
  <c r="V147" i="8"/>
  <c r="P147" i="8"/>
  <c r="O147" i="8"/>
  <c r="M147" i="8"/>
  <c r="V146" i="8"/>
  <c r="P146" i="8"/>
  <c r="O146" i="8"/>
  <c r="M146" i="8"/>
  <c r="V145" i="8"/>
  <c r="P145" i="8"/>
  <c r="M145" i="8"/>
  <c r="V144" i="8"/>
  <c r="O144" i="8"/>
  <c r="P144" i="8" s="1"/>
  <c r="M144" i="8"/>
  <c r="V143" i="8"/>
  <c r="O143" i="8"/>
  <c r="P143" i="8" s="1"/>
  <c r="M143" i="8"/>
  <c r="V142" i="8"/>
  <c r="P142" i="8"/>
  <c r="M142" i="8"/>
  <c r="V141" i="8"/>
  <c r="P141" i="8"/>
  <c r="M141" i="8"/>
  <c r="V140" i="8"/>
  <c r="O140" i="8"/>
  <c r="P140" i="8" s="1"/>
  <c r="M140" i="8"/>
  <c r="V139" i="8"/>
  <c r="O139" i="8"/>
  <c r="P139" i="8" s="1"/>
  <c r="M139" i="8"/>
  <c r="V138" i="8"/>
  <c r="O138" i="8"/>
  <c r="P138" i="8" s="1"/>
  <c r="M138" i="8"/>
  <c r="V137" i="8"/>
  <c r="P137" i="8"/>
  <c r="O137" i="8"/>
  <c r="M137" i="8"/>
  <c r="V136" i="8"/>
  <c r="O136" i="8"/>
  <c r="P136" i="8" s="1"/>
  <c r="M136" i="8"/>
  <c r="V135" i="8"/>
  <c r="O135" i="8"/>
  <c r="P135" i="8" s="1"/>
  <c r="M135" i="8"/>
  <c r="V134" i="8"/>
  <c r="O134" i="8"/>
  <c r="P134" i="8" s="1"/>
  <c r="M134" i="8"/>
  <c r="V133" i="8"/>
  <c r="P133" i="8"/>
  <c r="O133" i="8"/>
  <c r="M133" i="8"/>
  <c r="V132" i="8"/>
  <c r="O132" i="8"/>
  <c r="P132" i="8" s="1"/>
  <c r="M132" i="8"/>
  <c r="V131" i="8"/>
  <c r="O131" i="8"/>
  <c r="P131" i="8" s="1"/>
  <c r="M131" i="8"/>
  <c r="V130" i="8"/>
  <c r="P130" i="8"/>
  <c r="M130" i="8"/>
  <c r="V129" i="8"/>
  <c r="P129" i="8"/>
  <c r="O129" i="8"/>
  <c r="M129" i="8"/>
  <c r="V128" i="8"/>
  <c r="P128" i="8"/>
  <c r="O128" i="8"/>
  <c r="M128" i="8"/>
  <c r="V127" i="8"/>
  <c r="P127" i="8"/>
  <c r="M127" i="8"/>
  <c r="V126" i="8"/>
  <c r="P126" i="8"/>
  <c r="M126" i="8"/>
  <c r="L126" i="8"/>
  <c r="V125" i="8"/>
  <c r="P125" i="8"/>
  <c r="M125" i="8"/>
  <c r="V124" i="8"/>
  <c r="O124" i="8"/>
  <c r="P124" i="8" s="1"/>
  <c r="M124" i="8"/>
  <c r="V123" i="8"/>
  <c r="P123" i="8"/>
  <c r="M123" i="8"/>
  <c r="V122" i="8"/>
  <c r="P122" i="8"/>
  <c r="M122" i="8"/>
  <c r="V121" i="8"/>
  <c r="P121" i="8"/>
  <c r="M121" i="8"/>
  <c r="V120" i="8"/>
  <c r="P120" i="8"/>
  <c r="M120" i="8"/>
  <c r="V119" i="8"/>
  <c r="P119" i="8"/>
  <c r="M119" i="8"/>
  <c r="V118" i="8"/>
  <c r="P118" i="8"/>
  <c r="O118" i="8"/>
  <c r="M118" i="8"/>
  <c r="V117" i="8"/>
  <c r="P117" i="8"/>
  <c r="O117" i="8"/>
  <c r="M117" i="8"/>
  <c r="V116" i="8"/>
  <c r="P116" i="8"/>
  <c r="O116" i="8"/>
  <c r="M116" i="8"/>
  <c r="V115" i="8"/>
  <c r="P115" i="8"/>
  <c r="O115" i="8"/>
  <c r="M115" i="8"/>
  <c r="V114" i="8"/>
  <c r="P114" i="8"/>
  <c r="O114" i="8"/>
  <c r="M114" i="8"/>
  <c r="V113" i="8"/>
  <c r="P113" i="8"/>
  <c r="O113" i="8"/>
  <c r="M113" i="8"/>
  <c r="K113" i="8"/>
  <c r="V112" i="8"/>
  <c r="O112" i="8"/>
  <c r="P112" i="8" s="1"/>
  <c r="M112" i="8"/>
  <c r="V111" i="8"/>
  <c r="P111" i="8"/>
  <c r="O111" i="8"/>
  <c r="M111" i="8"/>
  <c r="V110" i="8"/>
  <c r="P110" i="8"/>
  <c r="M110" i="8"/>
  <c r="K110" i="8"/>
  <c r="V109" i="8"/>
  <c r="P109" i="8"/>
  <c r="M109" i="8"/>
  <c r="K109" i="8"/>
  <c r="V108" i="8"/>
  <c r="P108" i="8"/>
  <c r="M108" i="8"/>
  <c r="K108" i="8"/>
  <c r="V107" i="8"/>
  <c r="P107" i="8"/>
  <c r="M107" i="8"/>
  <c r="K107" i="8"/>
  <c r="V106" i="8"/>
  <c r="P106" i="8"/>
  <c r="M106" i="8"/>
  <c r="K106" i="8"/>
  <c r="V105" i="8"/>
  <c r="P105" i="8"/>
  <c r="M105" i="8"/>
  <c r="V104" i="8"/>
  <c r="P104" i="8"/>
  <c r="M104" i="8"/>
  <c r="K104" i="8"/>
  <c r="V103" i="8"/>
  <c r="P103" i="8"/>
  <c r="M103" i="8"/>
  <c r="K103" i="8"/>
  <c r="V102" i="8"/>
  <c r="P102" i="8"/>
  <c r="O102" i="8"/>
  <c r="M102" i="8"/>
  <c r="K102" i="8"/>
  <c r="V101" i="8"/>
  <c r="P101" i="8"/>
  <c r="M101" i="8"/>
  <c r="V100" i="8"/>
  <c r="P100" i="8"/>
  <c r="M100" i="8"/>
  <c r="K100" i="8"/>
  <c r="V99" i="8"/>
  <c r="P99" i="8"/>
  <c r="M99" i="8"/>
  <c r="V98" i="8"/>
  <c r="P98" i="8"/>
  <c r="M98" i="8"/>
  <c r="V97" i="8"/>
  <c r="O97" i="8"/>
  <c r="P97" i="8" s="1"/>
  <c r="M97" i="8"/>
  <c r="K97" i="8"/>
  <c r="V96" i="8"/>
  <c r="O96" i="8"/>
  <c r="P96" i="8" s="1"/>
  <c r="M96" i="8"/>
  <c r="K96" i="8"/>
  <c r="V95" i="8"/>
  <c r="P95" i="8"/>
  <c r="O95" i="8"/>
  <c r="M95" i="8"/>
  <c r="K95" i="8"/>
  <c r="V94" i="8"/>
  <c r="P94" i="8"/>
  <c r="M94" i="8"/>
  <c r="K94" i="8"/>
  <c r="V93" i="8"/>
  <c r="P93" i="8"/>
  <c r="M93" i="8"/>
  <c r="V92" i="8"/>
  <c r="P92" i="8"/>
  <c r="O92" i="8"/>
  <c r="M92" i="8"/>
  <c r="K92" i="8"/>
  <c r="V91" i="8"/>
  <c r="P91" i="8"/>
  <c r="O91" i="8"/>
  <c r="M91" i="8"/>
  <c r="V90" i="8"/>
  <c r="P90" i="8"/>
  <c r="M90" i="8"/>
  <c r="K90" i="8"/>
  <c r="V89" i="8"/>
  <c r="P89" i="8"/>
  <c r="M89" i="8"/>
  <c r="V88" i="8"/>
  <c r="P88" i="8"/>
  <c r="M88" i="8"/>
  <c r="V87" i="8"/>
  <c r="P87" i="8"/>
  <c r="M87" i="8"/>
  <c r="K87" i="8"/>
  <c r="V86" i="8"/>
  <c r="P86" i="8"/>
  <c r="M86" i="8"/>
  <c r="K86" i="8"/>
  <c r="V85" i="8"/>
  <c r="P85" i="8"/>
  <c r="M85" i="8"/>
  <c r="K85" i="8"/>
  <c r="V84" i="8"/>
  <c r="P84" i="8"/>
  <c r="M84" i="8"/>
  <c r="K84" i="8"/>
  <c r="V83" i="8"/>
  <c r="O83" i="8"/>
  <c r="P83" i="8" s="1"/>
  <c r="M83" i="8"/>
  <c r="K83" i="8"/>
  <c r="V82" i="8"/>
  <c r="P82" i="8"/>
  <c r="M82" i="8"/>
  <c r="V81" i="8"/>
  <c r="P81" i="8"/>
  <c r="M81" i="8"/>
  <c r="V80" i="8"/>
  <c r="M80" i="8"/>
  <c r="V79" i="8"/>
  <c r="P79" i="8"/>
  <c r="M79" i="8"/>
  <c r="V78" i="8"/>
  <c r="P78" i="8"/>
  <c r="M78" i="8"/>
  <c r="L78" i="8"/>
  <c r="N78" i="8" s="1"/>
  <c r="V77" i="8"/>
  <c r="P77" i="8"/>
  <c r="M77" i="8"/>
  <c r="K77" i="8"/>
  <c r="V76" i="8"/>
  <c r="P76" i="8"/>
  <c r="M76" i="8"/>
  <c r="K76" i="8"/>
  <c r="V75" i="8"/>
  <c r="O75" i="8"/>
  <c r="P75" i="8" s="1"/>
  <c r="M75" i="8"/>
  <c r="K75" i="8"/>
  <c r="V74" i="8"/>
  <c r="P74" i="8"/>
  <c r="M74" i="8"/>
  <c r="L74" i="8"/>
  <c r="V73" i="8"/>
  <c r="O73" i="8"/>
  <c r="P73" i="8" s="1"/>
  <c r="M73" i="8"/>
  <c r="V72" i="8"/>
  <c r="P72" i="8"/>
  <c r="M72" i="8"/>
  <c r="K72" i="8"/>
  <c r="V71" i="8"/>
  <c r="P71" i="8"/>
  <c r="M71" i="8"/>
  <c r="K71" i="8"/>
  <c r="V70" i="8"/>
  <c r="O70" i="8"/>
  <c r="P70" i="8" s="1"/>
  <c r="M70" i="8"/>
  <c r="K70" i="8"/>
  <c r="V69" i="8"/>
  <c r="P69" i="8"/>
  <c r="M69" i="8"/>
  <c r="V68" i="8"/>
  <c r="O68" i="8"/>
  <c r="P68" i="8" s="1"/>
  <c r="M68" i="8"/>
  <c r="K68" i="8"/>
  <c r="V67" i="8"/>
  <c r="O67" i="8"/>
  <c r="P67" i="8" s="1"/>
  <c r="M67" i="8"/>
  <c r="K67" i="8"/>
  <c r="V66" i="8"/>
  <c r="P66" i="8"/>
  <c r="M66" i="8"/>
  <c r="K66" i="8"/>
  <c r="O65" i="8"/>
  <c r="P65" i="8" s="1"/>
  <c r="M65" i="8"/>
  <c r="K65" i="8"/>
  <c r="V64" i="8"/>
  <c r="P64" i="8"/>
  <c r="M64" i="8"/>
  <c r="V63" i="8"/>
  <c r="M63" i="8"/>
  <c r="V62" i="8"/>
  <c r="O62" i="8"/>
  <c r="P62" i="8" s="1"/>
  <c r="M62" i="8"/>
  <c r="V61" i="8"/>
  <c r="P61" i="8"/>
  <c r="O61" i="8"/>
  <c r="M61" i="8"/>
  <c r="K61" i="8"/>
  <c r="V60" i="8"/>
  <c r="P60" i="8"/>
  <c r="M60" i="8"/>
  <c r="K60" i="8"/>
  <c r="V59" i="8"/>
  <c r="O59" i="8"/>
  <c r="P59" i="8" s="1"/>
  <c r="M59" i="8"/>
  <c r="K59" i="8"/>
  <c r="V58" i="8"/>
  <c r="P58" i="8"/>
  <c r="O58" i="8"/>
  <c r="M58" i="8"/>
  <c r="K58" i="8"/>
  <c r="V57" i="8"/>
  <c r="P57" i="8"/>
  <c r="M57" i="8"/>
  <c r="V56" i="8"/>
  <c r="P56" i="8"/>
  <c r="O56" i="8"/>
  <c r="M56" i="8"/>
  <c r="V55" i="8"/>
  <c r="P55" i="8"/>
  <c r="M55" i="8"/>
  <c r="K55" i="8"/>
  <c r="V54" i="8"/>
  <c r="P54" i="8"/>
  <c r="M54" i="8"/>
  <c r="K54" i="8"/>
  <c r="V53" i="8"/>
  <c r="P53" i="8"/>
  <c r="M53" i="8"/>
  <c r="K53" i="8"/>
  <c r="V52" i="8"/>
  <c r="P52" i="8"/>
  <c r="O52" i="8"/>
  <c r="M52" i="8"/>
  <c r="K52" i="8"/>
  <c r="V51" i="8"/>
  <c r="P51" i="8"/>
  <c r="M51" i="8"/>
  <c r="K51" i="8"/>
  <c r="V50" i="8"/>
  <c r="P50" i="8"/>
  <c r="M50" i="8"/>
  <c r="V49" i="8"/>
  <c r="P49" i="8"/>
  <c r="M49" i="8"/>
  <c r="V48" i="8"/>
  <c r="O48" i="8"/>
  <c r="P48" i="8" s="1"/>
  <c r="M48" i="8"/>
  <c r="K48" i="8"/>
  <c r="V47" i="8"/>
  <c r="P47" i="8"/>
  <c r="M47" i="8"/>
  <c r="K47" i="8"/>
  <c r="V46" i="8"/>
  <c r="P46" i="8"/>
  <c r="M46" i="8"/>
  <c r="K46" i="8"/>
  <c r="V45" i="8"/>
  <c r="O45" i="8"/>
  <c r="P45" i="8" s="1"/>
  <c r="M45" i="8"/>
  <c r="K45" i="8"/>
  <c r="V44" i="8"/>
  <c r="P44" i="8"/>
  <c r="M44" i="8"/>
  <c r="K44" i="8"/>
  <c r="V43" i="8"/>
  <c r="P43" i="8"/>
  <c r="M43" i="8"/>
  <c r="V42" i="8"/>
  <c r="P42" i="8"/>
  <c r="M42" i="8"/>
  <c r="V41" i="8"/>
  <c r="P41" i="8"/>
  <c r="M41" i="8"/>
  <c r="V40" i="8"/>
  <c r="P40" i="8"/>
  <c r="M40" i="8"/>
  <c r="V39" i="8"/>
  <c r="M39" i="8"/>
  <c r="V38" i="8"/>
  <c r="P38" i="8"/>
  <c r="M38" i="8"/>
  <c r="V37" i="8"/>
  <c r="P37" i="8"/>
  <c r="M37" i="8"/>
  <c r="V36" i="8"/>
  <c r="P36" i="8"/>
  <c r="O36" i="8"/>
  <c r="M36" i="8"/>
  <c r="V35" i="8"/>
  <c r="O35" i="8"/>
  <c r="P35" i="8" s="1"/>
  <c r="M35" i="8"/>
  <c r="V34" i="8"/>
  <c r="P34" i="8"/>
  <c r="M34" i="8"/>
  <c r="V33" i="8"/>
  <c r="P33" i="8"/>
  <c r="M33" i="8"/>
  <c r="K33" i="8"/>
  <c r="V32" i="8"/>
  <c r="P32" i="8"/>
  <c r="M32" i="8"/>
  <c r="K32" i="8"/>
  <c r="V31" i="8"/>
  <c r="P31" i="8"/>
  <c r="M31" i="8"/>
  <c r="V30" i="8"/>
  <c r="P30" i="8"/>
  <c r="M30" i="8"/>
  <c r="V29" i="8"/>
  <c r="O29" i="8"/>
  <c r="P29" i="8" s="1"/>
  <c r="M29" i="8"/>
  <c r="K29" i="8"/>
  <c r="V28" i="8"/>
  <c r="P28" i="8"/>
  <c r="M28" i="8"/>
  <c r="K28" i="8"/>
  <c r="V27" i="8"/>
  <c r="P27" i="8"/>
  <c r="O27" i="8"/>
  <c r="M27" i="8"/>
  <c r="K27" i="8"/>
  <c r="V26" i="8"/>
  <c r="P26" i="8"/>
  <c r="M26" i="8"/>
  <c r="K26" i="8"/>
  <c r="V25" i="8"/>
  <c r="P25" i="8"/>
  <c r="M25" i="8"/>
  <c r="L25" i="8"/>
  <c r="N25" i="8" s="1"/>
  <c r="K25" i="8"/>
  <c r="V24" i="8"/>
  <c r="O24" i="8"/>
  <c r="P24" i="8" s="1"/>
  <c r="M24" i="8"/>
  <c r="K24" i="8"/>
  <c r="V23" i="8"/>
  <c r="O23" i="8"/>
  <c r="P23" i="8" s="1"/>
  <c r="M23" i="8"/>
  <c r="K23" i="8"/>
  <c r="V22" i="8"/>
  <c r="P22" i="8"/>
  <c r="M22" i="8"/>
  <c r="V21" i="8"/>
  <c r="O21" i="8"/>
  <c r="P21" i="8" s="1"/>
  <c r="M21" i="8"/>
  <c r="V20" i="8"/>
  <c r="O20" i="8"/>
  <c r="P20" i="8" s="1"/>
  <c r="M20" i="8"/>
  <c r="V19" i="8"/>
  <c r="P19" i="8"/>
  <c r="M19" i="8"/>
  <c r="K19" i="8"/>
  <c r="V18" i="8"/>
  <c r="O18" i="8"/>
  <c r="P18" i="8" s="1"/>
  <c r="M18" i="8"/>
  <c r="K18" i="8"/>
  <c r="V17" i="8"/>
  <c r="P17" i="8"/>
  <c r="M17" i="8"/>
  <c r="K17" i="8"/>
  <c r="L17" i="8" s="1"/>
  <c r="N17" i="8" s="1"/>
  <c r="V16" i="8"/>
  <c r="P16" i="8"/>
  <c r="M16" i="8"/>
  <c r="K16" i="8"/>
  <c r="V15" i="8"/>
  <c r="P15" i="8"/>
  <c r="M15" i="8"/>
  <c r="V14" i="8"/>
  <c r="P14" i="8"/>
  <c r="M14" i="8"/>
  <c r="V13" i="8"/>
  <c r="P13" i="8"/>
  <c r="M13" i="8"/>
  <c r="K13" i="8"/>
  <c r="V12" i="8"/>
  <c r="P12" i="8"/>
  <c r="M12" i="8"/>
  <c r="V11" i="8"/>
  <c r="P11" i="8"/>
  <c r="M11" i="8"/>
  <c r="K11" i="8"/>
  <c r="V10" i="8"/>
  <c r="P10" i="8"/>
  <c r="M10" i="8"/>
  <c r="K10" i="8"/>
  <c r="V9" i="8"/>
  <c r="O9" i="8"/>
  <c r="P9" i="8" s="1"/>
  <c r="M9" i="8"/>
  <c r="K9" i="8"/>
  <c r="L9" i="8" s="1"/>
  <c r="N9" i="8" s="1"/>
  <c r="V8" i="8"/>
  <c r="P8" i="8"/>
  <c r="M8" i="8"/>
  <c r="K8" i="8"/>
  <c r="V7" i="8"/>
  <c r="P7" i="8"/>
  <c r="O7" i="8"/>
  <c r="M7" i="8"/>
  <c r="AB6" i="8"/>
  <c r="L109" i="8" s="1"/>
  <c r="N109" i="8" s="1"/>
  <c r="L11" i="8" l="1"/>
  <c r="N11" i="8" s="1"/>
  <c r="L24" i="8"/>
  <c r="N24" i="8" s="1"/>
  <c r="L209" i="9"/>
  <c r="N209" i="9" s="1"/>
  <c r="L247" i="9"/>
  <c r="N247" i="9" s="1"/>
  <c r="L263" i="9"/>
  <c r="N263" i="9" s="1"/>
  <c r="L260" i="9"/>
  <c r="N260" i="9" s="1"/>
  <c r="L259" i="9"/>
  <c r="N259" i="9" s="1"/>
  <c r="L167" i="9"/>
  <c r="N167" i="9" s="1"/>
  <c r="L159" i="9"/>
  <c r="N159" i="9" s="1"/>
  <c r="L158" i="9"/>
  <c r="N158" i="9" s="1"/>
  <c r="L155" i="9"/>
  <c r="N155" i="9" s="1"/>
  <c r="L127" i="9"/>
  <c r="N127" i="9" s="1"/>
  <c r="L125" i="9"/>
  <c r="N125" i="9" s="1"/>
  <c r="L117" i="9"/>
  <c r="N117" i="9" s="1"/>
  <c r="L92" i="9"/>
  <c r="N92" i="9" s="1"/>
  <c r="L78" i="9"/>
  <c r="N78" i="9" s="1"/>
  <c r="L57" i="9"/>
  <c r="N57" i="9" s="1"/>
  <c r="L54" i="9"/>
  <c r="N54" i="9" s="1"/>
  <c r="L201" i="9"/>
  <c r="N201" i="9" s="1"/>
  <c r="L199" i="9"/>
  <c r="N199" i="9" s="1"/>
  <c r="L198" i="9"/>
  <c r="N198" i="9" s="1"/>
  <c r="L204" i="9"/>
  <c r="N204" i="9" s="1"/>
  <c r="L203" i="9"/>
  <c r="N203" i="9" s="1"/>
  <c r="L208" i="9"/>
  <c r="N208" i="9" s="1"/>
  <c r="L212" i="9"/>
  <c r="N212" i="9" s="1"/>
  <c r="L219" i="9"/>
  <c r="N219" i="9" s="1"/>
  <c r="L223" i="9"/>
  <c r="N223" i="9" s="1"/>
  <c r="L227" i="9"/>
  <c r="N227" i="9" s="1"/>
  <c r="L245" i="9"/>
  <c r="N245" i="9" s="1"/>
  <c r="L254" i="9"/>
  <c r="N254" i="9" s="1"/>
  <c r="L269" i="9"/>
  <c r="N269" i="9" s="1"/>
  <c r="L274" i="9"/>
  <c r="N274" i="9" s="1"/>
  <c r="L272" i="9"/>
  <c r="N272" i="9" s="1"/>
  <c r="L282" i="9"/>
  <c r="N282" i="9" s="1"/>
  <c r="L280" i="9"/>
  <c r="N280" i="9" s="1"/>
  <c r="L121" i="9"/>
  <c r="N121" i="9" s="1"/>
  <c r="L109" i="9"/>
  <c r="N109" i="9" s="1"/>
  <c r="L91" i="9"/>
  <c r="N91" i="9" s="1"/>
  <c r="L49" i="9"/>
  <c r="N49" i="9" s="1"/>
  <c r="L47" i="9"/>
  <c r="N47" i="9" s="1"/>
  <c r="L206" i="9"/>
  <c r="N206" i="9" s="1"/>
  <c r="L229" i="9"/>
  <c r="N229" i="9" s="1"/>
  <c r="L231" i="9"/>
  <c r="N231" i="9" s="1"/>
  <c r="L267" i="9"/>
  <c r="N267" i="9" s="1"/>
  <c r="L278" i="9"/>
  <c r="N278" i="9" s="1"/>
  <c r="L284" i="9"/>
  <c r="N284" i="9" s="1"/>
  <c r="L292" i="9"/>
  <c r="N292" i="9" s="1"/>
  <c r="L291" i="9"/>
  <c r="N291" i="9" s="1"/>
  <c r="L293" i="9"/>
  <c r="N293" i="9" s="1"/>
  <c r="L178" i="9"/>
  <c r="N178" i="9" s="1"/>
  <c r="L176" i="9"/>
  <c r="N176" i="9" s="1"/>
  <c r="L165" i="9"/>
  <c r="N165" i="9" s="1"/>
  <c r="L145" i="9"/>
  <c r="N145" i="9" s="1"/>
  <c r="L106" i="9"/>
  <c r="N106" i="9" s="1"/>
  <c r="L105" i="9"/>
  <c r="N105" i="9" s="1"/>
  <c r="L97" i="9"/>
  <c r="N97" i="9" s="1"/>
  <c r="L95" i="9"/>
  <c r="N95" i="9" s="1"/>
  <c r="L84" i="9"/>
  <c r="N84" i="9" s="1"/>
  <c r="L72" i="9"/>
  <c r="N72" i="9" s="1"/>
  <c r="L210" i="9"/>
  <c r="N210" i="9" s="1"/>
  <c r="L233" i="9"/>
  <c r="N233" i="9" s="1"/>
  <c r="L242" i="9"/>
  <c r="N242" i="9" s="1"/>
  <c r="L249" i="9"/>
  <c r="N249" i="9" s="1"/>
  <c r="L265" i="9"/>
  <c r="N265" i="9" s="1"/>
  <c r="L195" i="9"/>
  <c r="N195" i="9" s="1"/>
  <c r="L190" i="9"/>
  <c r="N190" i="9" s="1"/>
  <c r="L174" i="9"/>
  <c r="N174" i="9" s="1"/>
  <c r="L171" i="9"/>
  <c r="N171" i="9" s="1"/>
  <c r="L140" i="9"/>
  <c r="N140" i="9" s="1"/>
  <c r="L139" i="9"/>
  <c r="N139" i="9" s="1"/>
  <c r="L138" i="9"/>
  <c r="N138" i="9" s="1"/>
  <c r="L137" i="9"/>
  <c r="N137" i="9" s="1"/>
  <c r="L102" i="9"/>
  <c r="N102" i="9" s="1"/>
  <c r="L69" i="9"/>
  <c r="N69" i="9" s="1"/>
  <c r="L65" i="9"/>
  <c r="N65" i="9" s="1"/>
  <c r="L64" i="9"/>
  <c r="N64" i="9" s="1"/>
  <c r="L61" i="9"/>
  <c r="N61" i="9" s="1"/>
  <c r="L59" i="9"/>
  <c r="N59" i="9" s="1"/>
  <c r="L32" i="9"/>
  <c r="N32" i="9" s="1"/>
  <c r="L30" i="9"/>
  <c r="N30" i="9" s="1"/>
  <c r="L175" i="9"/>
  <c r="L151" i="9"/>
  <c r="N151" i="9" s="1"/>
  <c r="L123" i="9"/>
  <c r="N123" i="9" s="1"/>
  <c r="L76" i="9"/>
  <c r="N76" i="9" s="1"/>
  <c r="L163" i="9"/>
  <c r="N163" i="9" s="1"/>
  <c r="L118" i="9"/>
  <c r="N118" i="9" s="1"/>
  <c r="L111" i="9"/>
  <c r="N111" i="9" s="1"/>
  <c r="L112" i="9"/>
  <c r="N112" i="9" s="1"/>
  <c r="L58" i="8"/>
  <c r="N58" i="8" s="1"/>
  <c r="L25" i="9"/>
  <c r="L40" i="9"/>
  <c r="N40" i="9" s="1"/>
  <c r="L184" i="9"/>
  <c r="N184" i="9" s="1"/>
  <c r="L114" i="9"/>
  <c r="N114" i="9" s="1"/>
  <c r="L103" i="9"/>
  <c r="N103" i="9" s="1"/>
  <c r="L187" i="9"/>
  <c r="N187" i="9" s="1"/>
  <c r="L74" i="9"/>
  <c r="N74" i="9" s="1"/>
  <c r="L100" i="9"/>
  <c r="N100" i="9" s="1"/>
  <c r="L29" i="8"/>
  <c r="N29" i="8" s="1"/>
  <c r="L44" i="8"/>
  <c r="N44" i="8" s="1"/>
  <c r="N126" i="8"/>
  <c r="L89" i="9"/>
  <c r="L180" i="9"/>
  <c r="N180" i="9" s="1"/>
  <c r="L88" i="9"/>
  <c r="N88" i="9" s="1"/>
  <c r="L82" i="9"/>
  <c r="N82" i="9" s="1"/>
  <c r="L177" i="9"/>
  <c r="N177" i="9" s="1"/>
  <c r="L42" i="9"/>
  <c r="N42" i="9" s="1"/>
  <c r="L96" i="9"/>
  <c r="N96" i="9" s="1"/>
  <c r="P175" i="8"/>
  <c r="M175" i="8"/>
  <c r="N74" i="8"/>
  <c r="N128" i="9"/>
  <c r="L129" i="9"/>
  <c r="N129" i="9" s="1"/>
  <c r="L188" i="9"/>
  <c r="N188" i="9" s="1"/>
  <c r="L148" i="9"/>
  <c r="N148" i="9" s="1"/>
  <c r="L86" i="9"/>
  <c r="N86" i="9" s="1"/>
  <c r="L192" i="9"/>
  <c r="N192" i="9" s="1"/>
  <c r="L149" i="9"/>
  <c r="N149" i="9" s="1"/>
  <c r="L44" i="9"/>
  <c r="N44" i="9" s="1"/>
  <c r="L35" i="9"/>
  <c r="N35" i="9" s="1"/>
  <c r="L52" i="9"/>
  <c r="N52" i="9" s="1"/>
  <c r="N220" i="9"/>
  <c r="N175" i="9"/>
  <c r="N132" i="9"/>
  <c r="N43" i="9"/>
  <c r="N89" i="9"/>
  <c r="L26" i="9"/>
  <c r="N26" i="9" s="1"/>
  <c r="L33" i="9"/>
  <c r="N33" i="9" s="1"/>
  <c r="L85" i="9"/>
  <c r="N85" i="9" s="1"/>
  <c r="L99" i="9"/>
  <c r="N99" i="9" s="1"/>
  <c r="L101" i="9"/>
  <c r="N101" i="9" s="1"/>
  <c r="L110" i="9"/>
  <c r="N110" i="9" s="1"/>
  <c r="L113" i="9"/>
  <c r="N113" i="9" s="1"/>
  <c r="L147" i="9"/>
  <c r="N147" i="9" s="1"/>
  <c r="L172" i="9"/>
  <c r="N172" i="9" s="1"/>
  <c r="L186" i="9"/>
  <c r="N186" i="9" s="1"/>
  <c r="L10" i="9"/>
  <c r="N10" i="9" s="1"/>
  <c r="L14" i="9"/>
  <c r="N14" i="9" s="1"/>
  <c r="L7" i="9"/>
  <c r="L11" i="9"/>
  <c r="N11" i="9" s="1"/>
  <c r="L63" i="9"/>
  <c r="N63" i="9" s="1"/>
  <c r="L168" i="9"/>
  <c r="N168" i="9" s="1"/>
  <c r="N37" i="9"/>
  <c r="L48" i="9"/>
  <c r="N48" i="9" s="1"/>
  <c r="L50" i="9"/>
  <c r="N50" i="9" s="1"/>
  <c r="L51" i="9"/>
  <c r="N51" i="9" s="1"/>
  <c r="L207" i="9"/>
  <c r="N207" i="9" s="1"/>
  <c r="L271" i="9"/>
  <c r="N271" i="9" s="1"/>
  <c r="L13" i="9"/>
  <c r="N7" i="9"/>
  <c r="L39" i="9"/>
  <c r="N39" i="9" s="1"/>
  <c r="L70" i="9"/>
  <c r="N70" i="9" s="1"/>
  <c r="L71" i="9"/>
  <c r="L119" i="9"/>
  <c r="N119" i="9" s="1"/>
  <c r="L120" i="9"/>
  <c r="N120" i="9" s="1"/>
  <c r="L142" i="9"/>
  <c r="N142" i="9" s="1"/>
  <c r="L179" i="9"/>
  <c r="N179" i="9" s="1"/>
  <c r="L181" i="9"/>
  <c r="N181" i="9" s="1"/>
  <c r="L258" i="9"/>
  <c r="N258" i="9" s="1"/>
  <c r="L8" i="9"/>
  <c r="L27" i="9"/>
  <c r="N27" i="9" s="1"/>
  <c r="L29" i="9"/>
  <c r="N29" i="9" s="1"/>
  <c r="L34" i="9"/>
  <c r="N34" i="9" s="1"/>
  <c r="L41" i="9"/>
  <c r="N41" i="9" s="1"/>
  <c r="L45" i="9"/>
  <c r="N45" i="9" s="1"/>
  <c r="L75" i="9"/>
  <c r="N75" i="9" s="1"/>
  <c r="L94" i="9"/>
  <c r="N94" i="9" s="1"/>
  <c r="L122" i="9"/>
  <c r="N122" i="9" s="1"/>
  <c r="L124" i="9"/>
  <c r="L126" i="9"/>
  <c r="N126" i="9" s="1"/>
  <c r="L130" i="9"/>
  <c r="N130" i="9" s="1"/>
  <c r="L131" i="9"/>
  <c r="N131" i="9" s="1"/>
  <c r="L141" i="9"/>
  <c r="N141" i="9" s="1"/>
  <c r="L16" i="9"/>
  <c r="N16" i="9" s="1"/>
  <c r="L20" i="9"/>
  <c r="N20" i="9" s="1"/>
  <c r="L28" i="9"/>
  <c r="N28" i="9" s="1"/>
  <c r="L12" i="9"/>
  <c r="N12" i="9" s="1"/>
  <c r="L36" i="9"/>
  <c r="N36" i="9" s="1"/>
  <c r="L46" i="9"/>
  <c r="N46" i="9" s="1"/>
  <c r="L79" i="9"/>
  <c r="N79" i="9" s="1"/>
  <c r="L98" i="9"/>
  <c r="N98" i="9" s="1"/>
  <c r="L162" i="9"/>
  <c r="N162" i="9" s="1"/>
  <c r="L196" i="9"/>
  <c r="N196" i="9" s="1"/>
  <c r="L197" i="9"/>
  <c r="N197" i="9" s="1"/>
  <c r="L214" i="9"/>
  <c r="N214" i="9" s="1"/>
  <c r="L226" i="9"/>
  <c r="N226" i="9" s="1"/>
  <c r="L288" i="9"/>
  <c r="N288" i="9" s="1"/>
  <c r="N25" i="9"/>
  <c r="N19" i="9"/>
  <c r="N13" i="9"/>
  <c r="K295" i="9"/>
  <c r="N8" i="9"/>
  <c r="L294" i="9"/>
  <c r="N294" i="9" s="1"/>
  <c r="L287" i="9"/>
  <c r="N287" i="9" s="1"/>
  <c r="L281" i="9"/>
  <c r="N281" i="9" s="1"/>
  <c r="L276" i="9"/>
  <c r="N276" i="9" s="1"/>
  <c r="L270" i="9"/>
  <c r="N270" i="9" s="1"/>
  <c r="L266" i="9"/>
  <c r="N266" i="9" s="1"/>
  <c r="L262" i="9"/>
  <c r="N262" i="9" s="1"/>
  <c r="L255" i="9"/>
  <c r="N255" i="9" s="1"/>
  <c r="L248" i="9"/>
  <c r="N248" i="9" s="1"/>
  <c r="L244" i="9"/>
  <c r="N244" i="9" s="1"/>
  <c r="L240" i="9"/>
  <c r="N240" i="9" s="1"/>
  <c r="L238" i="9"/>
  <c r="N238" i="9" s="1"/>
  <c r="L236" i="9"/>
  <c r="N236" i="9" s="1"/>
  <c r="L234" i="9"/>
  <c r="N234" i="9" s="1"/>
  <c r="L230" i="9"/>
  <c r="N230" i="9" s="1"/>
  <c r="L222" i="9"/>
  <c r="N222" i="9" s="1"/>
  <c r="L217" i="9"/>
  <c r="N217" i="9" s="1"/>
  <c r="L213" i="9"/>
  <c r="N213" i="9" s="1"/>
  <c r="L194" i="9"/>
  <c r="N194" i="9" s="1"/>
  <c r="L170" i="9"/>
  <c r="N170" i="9" s="1"/>
  <c r="L136" i="9"/>
  <c r="N136" i="9" s="1"/>
  <c r="L115" i="9"/>
  <c r="N115" i="9" s="1"/>
  <c r="L104" i="9"/>
  <c r="N104" i="9" s="1"/>
  <c r="L93" i="9"/>
  <c r="N93" i="9" s="1"/>
  <c r="L68" i="9"/>
  <c r="N68" i="9" s="1"/>
  <c r="L60" i="9"/>
  <c r="N60" i="9" s="1"/>
  <c r="L290" i="9"/>
  <c r="N290" i="9" s="1"/>
  <c r="L286" i="9"/>
  <c r="N286" i="9" s="1"/>
  <c r="L279" i="9"/>
  <c r="N279" i="9" s="1"/>
  <c r="L275" i="9"/>
  <c r="N275" i="9" s="1"/>
  <c r="L261" i="9"/>
  <c r="N261" i="9" s="1"/>
  <c r="L257" i="9"/>
  <c r="N257" i="9" s="1"/>
  <c r="L253" i="9"/>
  <c r="N253" i="9" s="1"/>
  <c r="L251" i="9"/>
  <c r="N251" i="9" s="1"/>
  <c r="L243" i="9"/>
  <c r="N243" i="9" s="1"/>
  <c r="L225" i="9"/>
  <c r="N225" i="9" s="1"/>
  <c r="L216" i="9"/>
  <c r="N216" i="9" s="1"/>
  <c r="L211" i="9"/>
  <c r="N211" i="9" s="1"/>
  <c r="L205" i="9"/>
  <c r="N205" i="9" s="1"/>
  <c r="L200" i="9"/>
  <c r="N200" i="9" s="1"/>
  <c r="L189" i="9"/>
  <c r="N189" i="9" s="1"/>
  <c r="L185" i="9"/>
  <c r="N185" i="9" s="1"/>
  <c r="L182" i="9"/>
  <c r="N182" i="9" s="1"/>
  <c r="L173" i="9"/>
  <c r="N173" i="9" s="1"/>
  <c r="L169" i="9"/>
  <c r="N169" i="9" s="1"/>
  <c r="L164" i="9"/>
  <c r="N164" i="9" s="1"/>
  <c r="L161" i="9"/>
  <c r="N161" i="9" s="1"/>
  <c r="L154" i="9"/>
  <c r="N154" i="9" s="1"/>
  <c r="L150" i="9"/>
  <c r="N150" i="9" s="1"/>
  <c r="L146" i="9"/>
  <c r="N146" i="9" s="1"/>
  <c r="L87" i="9"/>
  <c r="N87" i="9" s="1"/>
  <c r="L77" i="9"/>
  <c r="N77" i="9" s="1"/>
  <c r="L73" i="9"/>
  <c r="N73" i="9" s="1"/>
  <c r="L67" i="9"/>
  <c r="N67" i="9" s="1"/>
  <c r="L58" i="9"/>
  <c r="N58" i="9" s="1"/>
  <c r="L55" i="9"/>
  <c r="N55" i="9" s="1"/>
  <c r="L289" i="9"/>
  <c r="N289" i="9" s="1"/>
  <c r="L285" i="9"/>
  <c r="N285" i="9" s="1"/>
  <c r="L273" i="9"/>
  <c r="N273" i="9" s="1"/>
  <c r="L268" i="9"/>
  <c r="N268" i="9" s="1"/>
  <c r="L264" i="9"/>
  <c r="N264" i="9" s="1"/>
  <c r="L246" i="9"/>
  <c r="N246" i="9" s="1"/>
  <c r="L241" i="9"/>
  <c r="N241" i="9" s="1"/>
  <c r="L239" i="9"/>
  <c r="N239" i="9" s="1"/>
  <c r="L237" i="9"/>
  <c r="N237" i="9" s="1"/>
  <c r="L235" i="9"/>
  <c r="N235" i="9" s="1"/>
  <c r="L232" i="9"/>
  <c r="N232" i="9" s="1"/>
  <c r="L228" i="9"/>
  <c r="N228" i="9" s="1"/>
  <c r="L218" i="9"/>
  <c r="N218" i="9" s="1"/>
  <c r="L215" i="9"/>
  <c r="N215" i="9" s="1"/>
  <c r="L193" i="9"/>
  <c r="N193" i="9" s="1"/>
  <c r="L157" i="9"/>
  <c r="N157" i="9" s="1"/>
  <c r="L153" i="9"/>
  <c r="N153" i="9" s="1"/>
  <c r="L143" i="9"/>
  <c r="N143" i="9" s="1"/>
  <c r="L108" i="9"/>
  <c r="N108" i="9" s="1"/>
  <c r="L107" i="9"/>
  <c r="N107" i="9" s="1"/>
  <c r="L90" i="9"/>
  <c r="N90" i="9" s="1"/>
  <c r="L80" i="9"/>
  <c r="N80" i="9" s="1"/>
  <c r="L66" i="9"/>
  <c r="N66" i="9" s="1"/>
  <c r="L53" i="9"/>
  <c r="N53" i="9" s="1"/>
  <c r="O295" i="9"/>
  <c r="L9" i="9"/>
  <c r="N9" i="9" s="1"/>
  <c r="L17" i="9"/>
  <c r="N17" i="9" s="1"/>
  <c r="L21" i="9"/>
  <c r="N21" i="9" s="1"/>
  <c r="L31" i="9"/>
  <c r="N31" i="9" s="1"/>
  <c r="L56" i="9"/>
  <c r="N56" i="9" s="1"/>
  <c r="L62" i="9"/>
  <c r="N62" i="9" s="1"/>
  <c r="L81" i="9"/>
  <c r="N81" i="9" s="1"/>
  <c r="L83" i="9"/>
  <c r="N83" i="9" s="1"/>
  <c r="L116" i="9"/>
  <c r="N116" i="9" s="1"/>
  <c r="L144" i="9"/>
  <c r="N144" i="9" s="1"/>
  <c r="L152" i="9"/>
  <c r="N152" i="9" s="1"/>
  <c r="L156" i="9"/>
  <c r="N156" i="9" s="1"/>
  <c r="L160" i="9"/>
  <c r="N160" i="9" s="1"/>
  <c r="L166" i="9"/>
  <c r="N166" i="9" s="1"/>
  <c r="L183" i="9"/>
  <c r="N183" i="9" s="1"/>
  <c r="L191" i="9"/>
  <c r="N191" i="9" s="1"/>
  <c r="L224" i="9"/>
  <c r="N224" i="9" s="1"/>
  <c r="L250" i="9"/>
  <c r="N250" i="9" s="1"/>
  <c r="P295" i="9"/>
  <c r="N71" i="9"/>
  <c r="L202" i="9"/>
  <c r="N202" i="9" s="1"/>
  <c r="L252" i="9"/>
  <c r="N252" i="9" s="1"/>
  <c r="L256" i="9"/>
  <c r="N256" i="9" s="1"/>
  <c r="L277" i="9"/>
  <c r="N277" i="9" s="1"/>
  <c r="L283" i="9"/>
  <c r="N283" i="9" s="1"/>
  <c r="M295" i="9"/>
  <c r="N124" i="9"/>
  <c r="L13" i="8"/>
  <c r="N13" i="8" s="1"/>
  <c r="L20" i="8"/>
  <c r="N20" i="8" s="1"/>
  <c r="L27" i="8"/>
  <c r="N27" i="8" s="1"/>
  <c r="L31" i="8"/>
  <c r="N31" i="8" s="1"/>
  <c r="L33" i="8"/>
  <c r="N33" i="8" s="1"/>
  <c r="L52" i="8"/>
  <c r="N52" i="8" s="1"/>
  <c r="L54" i="8"/>
  <c r="N54" i="8" s="1"/>
  <c r="L63" i="8"/>
  <c r="N63" i="8" s="1"/>
  <c r="L66" i="8"/>
  <c r="N66" i="8" s="1"/>
  <c r="L67" i="8"/>
  <c r="N67" i="8" s="1"/>
  <c r="L70" i="8"/>
  <c r="N70" i="8" s="1"/>
  <c r="L77" i="8"/>
  <c r="N77" i="8" s="1"/>
  <c r="L95" i="8"/>
  <c r="N95" i="8" s="1"/>
  <c r="L98" i="8"/>
  <c r="N98" i="8" s="1"/>
  <c r="L115" i="8"/>
  <c r="N115" i="8" s="1"/>
  <c r="L119" i="8"/>
  <c r="N119" i="8" s="1"/>
  <c r="L129" i="8"/>
  <c r="N129" i="8" s="1"/>
  <c r="L149" i="8"/>
  <c r="N149" i="8" s="1"/>
  <c r="L152" i="8"/>
  <c r="N152" i="8" s="1"/>
  <c r="L169" i="8"/>
  <c r="N169" i="8" s="1"/>
  <c r="K175" i="8"/>
  <c r="L14" i="8"/>
  <c r="N14" i="8" s="1"/>
  <c r="L34" i="8"/>
  <c r="N34" i="8" s="1"/>
  <c r="L35" i="8"/>
  <c r="N35" i="8" s="1"/>
  <c r="L37" i="8"/>
  <c r="N37" i="8" s="1"/>
  <c r="L45" i="8"/>
  <c r="N45" i="8" s="1"/>
  <c r="L47" i="8"/>
  <c r="N47" i="8" s="1"/>
  <c r="L49" i="8"/>
  <c r="N49" i="8" s="1"/>
  <c r="L60" i="8"/>
  <c r="N60" i="8" s="1"/>
  <c r="L84" i="8"/>
  <c r="N84" i="8" s="1"/>
  <c r="L103" i="8"/>
  <c r="N103" i="8" s="1"/>
  <c r="L105" i="8"/>
  <c r="N105" i="8" s="1"/>
  <c r="L174" i="8"/>
  <c r="N174" i="8" s="1"/>
  <c r="L170" i="8"/>
  <c r="N170" i="8" s="1"/>
  <c r="L166" i="8"/>
  <c r="N166" i="8" s="1"/>
  <c r="L163" i="8"/>
  <c r="N163" i="8" s="1"/>
  <c r="L159" i="8"/>
  <c r="N159" i="8" s="1"/>
  <c r="L157" i="8"/>
  <c r="N157" i="8" s="1"/>
  <c r="L155" i="8"/>
  <c r="N155" i="8" s="1"/>
  <c r="L150" i="8"/>
  <c r="N150" i="8" s="1"/>
  <c r="L145" i="8"/>
  <c r="N145" i="8" s="1"/>
  <c r="L143" i="8"/>
  <c r="N143" i="8" s="1"/>
  <c r="L140" i="8"/>
  <c r="N140" i="8" s="1"/>
  <c r="L138" i="8"/>
  <c r="N138" i="8" s="1"/>
  <c r="L136" i="8"/>
  <c r="N136" i="8" s="1"/>
  <c r="L134" i="8"/>
  <c r="N134" i="8" s="1"/>
  <c r="L132" i="8"/>
  <c r="N132" i="8" s="1"/>
  <c r="L127" i="8"/>
  <c r="N127" i="8" s="1"/>
  <c r="L124" i="8"/>
  <c r="N124" i="8" s="1"/>
  <c r="L120" i="8"/>
  <c r="N120" i="8" s="1"/>
  <c r="L112" i="8"/>
  <c r="N112" i="8" s="1"/>
  <c r="L99" i="8"/>
  <c r="N99" i="8" s="1"/>
  <c r="L79" i="8"/>
  <c r="N79" i="8" s="1"/>
  <c r="L62" i="8"/>
  <c r="N62" i="8" s="1"/>
  <c r="L57" i="8"/>
  <c r="N57" i="8" s="1"/>
  <c r="L43" i="8"/>
  <c r="N43" i="8" s="1"/>
  <c r="L38" i="8"/>
  <c r="N38" i="8" s="1"/>
  <c r="L172" i="8"/>
  <c r="N172" i="8" s="1"/>
  <c r="L168" i="8"/>
  <c r="N168" i="8" s="1"/>
  <c r="L161" i="8"/>
  <c r="N161" i="8" s="1"/>
  <c r="L158" i="8"/>
  <c r="N158" i="8" s="1"/>
  <c r="L156" i="8"/>
  <c r="N156" i="8" s="1"/>
  <c r="L144" i="8"/>
  <c r="N144" i="8" s="1"/>
  <c r="L141" i="8"/>
  <c r="N141" i="8" s="1"/>
  <c r="L139" i="8"/>
  <c r="N139" i="8" s="1"/>
  <c r="L137" i="8"/>
  <c r="N137" i="8" s="1"/>
  <c r="L135" i="8"/>
  <c r="N135" i="8" s="1"/>
  <c r="L133" i="8"/>
  <c r="N133" i="8" s="1"/>
  <c r="L131" i="8"/>
  <c r="N131" i="8" s="1"/>
  <c r="L125" i="8"/>
  <c r="N125" i="8" s="1"/>
  <c r="L122" i="8"/>
  <c r="N122" i="8" s="1"/>
  <c r="L111" i="8"/>
  <c r="N111" i="8" s="1"/>
  <c r="L104" i="8"/>
  <c r="N104" i="8" s="1"/>
  <c r="L100" i="8"/>
  <c r="N100" i="8" s="1"/>
  <c r="L96" i="8"/>
  <c r="N96" i="8" s="1"/>
  <c r="L91" i="8"/>
  <c r="N91" i="8" s="1"/>
  <c r="L88" i="8"/>
  <c r="N88" i="8" s="1"/>
  <c r="L171" i="8"/>
  <c r="N171" i="8" s="1"/>
  <c r="L167" i="8"/>
  <c r="N167" i="8" s="1"/>
  <c r="L164" i="8"/>
  <c r="N164" i="8" s="1"/>
  <c r="L160" i="8"/>
  <c r="N160" i="8" s="1"/>
  <c r="L153" i="8"/>
  <c r="N153" i="8" s="1"/>
  <c r="L151" i="8"/>
  <c r="N151" i="8" s="1"/>
  <c r="L148" i="8"/>
  <c r="N148" i="8" s="1"/>
  <c r="L146" i="8"/>
  <c r="N146" i="8" s="1"/>
  <c r="L130" i="8"/>
  <c r="N130" i="8" s="1"/>
  <c r="L128" i="8"/>
  <c r="N128" i="8" s="1"/>
  <c r="L121" i="8"/>
  <c r="N121" i="8" s="1"/>
  <c r="L118" i="8"/>
  <c r="N118" i="8" s="1"/>
  <c r="L116" i="8"/>
  <c r="N116" i="8" s="1"/>
  <c r="L114" i="8"/>
  <c r="N114" i="8" s="1"/>
  <c r="L110" i="8"/>
  <c r="N110" i="8" s="1"/>
  <c r="L108" i="8"/>
  <c r="N108" i="8" s="1"/>
  <c r="L106" i="8"/>
  <c r="N106" i="8" s="1"/>
  <c r="L102" i="8"/>
  <c r="N102" i="8" s="1"/>
  <c r="L97" i="8"/>
  <c r="N97" i="8" s="1"/>
  <c r="L94" i="8"/>
  <c r="N94" i="8" s="1"/>
  <c r="L92" i="8"/>
  <c r="N92" i="8" s="1"/>
  <c r="L90" i="8"/>
  <c r="N90" i="8" s="1"/>
  <c r="L87" i="8"/>
  <c r="N87" i="8" s="1"/>
  <c r="L85" i="8"/>
  <c r="N85" i="8" s="1"/>
  <c r="L81" i="8"/>
  <c r="N81" i="8" s="1"/>
  <c r="L80" i="8"/>
  <c r="N80" i="8" s="1"/>
  <c r="L75" i="8"/>
  <c r="N75" i="8" s="1"/>
  <c r="L73" i="8"/>
  <c r="N73" i="8" s="1"/>
  <c r="L69" i="8"/>
  <c r="N69" i="8" s="1"/>
  <c r="O175" i="8"/>
  <c r="L8" i="8"/>
  <c r="N8" i="8" s="1"/>
  <c r="L12" i="8"/>
  <c r="N12" i="8" s="1"/>
  <c r="L15" i="8"/>
  <c r="N15" i="8" s="1"/>
  <c r="L21" i="8"/>
  <c r="N21" i="8" s="1"/>
  <c r="L23" i="8"/>
  <c r="N23" i="8" s="1"/>
  <c r="L26" i="8"/>
  <c r="N26" i="8" s="1"/>
  <c r="L32" i="8"/>
  <c r="N32" i="8" s="1"/>
  <c r="L39" i="8"/>
  <c r="N39" i="8" s="1"/>
  <c r="L40" i="8"/>
  <c r="N40" i="8" s="1"/>
  <c r="L50" i="8"/>
  <c r="N50" i="8" s="1"/>
  <c r="L51" i="8"/>
  <c r="N51" i="8" s="1"/>
  <c r="L53" i="8"/>
  <c r="N53" i="8" s="1"/>
  <c r="L55" i="8"/>
  <c r="N55" i="8" s="1"/>
  <c r="L68" i="8"/>
  <c r="N68" i="8" s="1"/>
  <c r="L71" i="8"/>
  <c r="N71" i="8" s="1"/>
  <c r="L72" i="8"/>
  <c r="N72" i="8" s="1"/>
  <c r="L76" i="8"/>
  <c r="N76" i="8" s="1"/>
  <c r="L93" i="8"/>
  <c r="N93" i="8" s="1"/>
  <c r="L113" i="8"/>
  <c r="N113" i="8" s="1"/>
  <c r="L117" i="8"/>
  <c r="N117" i="8" s="1"/>
  <c r="L123" i="8"/>
  <c r="N123" i="8" s="1"/>
  <c r="L147" i="8"/>
  <c r="N147" i="8" s="1"/>
  <c r="L154" i="8"/>
  <c r="N154" i="8" s="1"/>
  <c r="L162" i="8"/>
  <c r="N162" i="8" s="1"/>
  <c r="L165" i="8"/>
  <c r="N165" i="8" s="1"/>
  <c r="L173" i="8"/>
  <c r="N173" i="8" s="1"/>
  <c r="L16" i="8"/>
  <c r="N16" i="8" s="1"/>
  <c r="L18" i="8"/>
  <c r="N18" i="8" s="1"/>
  <c r="L22" i="8"/>
  <c r="N22" i="8" s="1"/>
  <c r="L7" i="8"/>
  <c r="L10" i="8"/>
  <c r="N10" i="8" s="1"/>
  <c r="L19" i="8"/>
  <c r="N19" i="8" s="1"/>
  <c r="L28" i="8"/>
  <c r="N28" i="8" s="1"/>
  <c r="L30" i="8"/>
  <c r="N30" i="8" s="1"/>
  <c r="L36" i="8"/>
  <c r="N36" i="8" s="1"/>
  <c r="L41" i="8"/>
  <c r="N41" i="8" s="1"/>
  <c r="L42" i="8"/>
  <c r="N42" i="8" s="1"/>
  <c r="L46" i="8"/>
  <c r="N46" i="8" s="1"/>
  <c r="L48" i="8"/>
  <c r="N48" i="8" s="1"/>
  <c r="L56" i="8"/>
  <c r="N56" i="8" s="1"/>
  <c r="L59" i="8"/>
  <c r="N59" i="8" s="1"/>
  <c r="L61" i="8"/>
  <c r="N61" i="8" s="1"/>
  <c r="L64" i="8"/>
  <c r="N64" i="8" s="1"/>
  <c r="L65" i="8"/>
  <c r="N65" i="8" s="1"/>
  <c r="L82" i="8"/>
  <c r="N82" i="8" s="1"/>
  <c r="L83" i="8"/>
  <c r="N83" i="8" s="1"/>
  <c r="L86" i="8"/>
  <c r="N86" i="8" s="1"/>
  <c r="L89" i="8"/>
  <c r="N89" i="8" s="1"/>
  <c r="L101" i="8"/>
  <c r="N101" i="8" s="1"/>
  <c r="L107" i="8"/>
  <c r="N107" i="8" s="1"/>
  <c r="L142" i="8"/>
  <c r="N142" i="8" s="1"/>
  <c r="N295" i="9" l="1"/>
  <c r="N296" i="9" s="1"/>
  <c r="L295" i="9"/>
  <c r="L175" i="8"/>
  <c r="N7" i="8"/>
  <c r="N175" i="8" s="1"/>
  <c r="N176" i="8" s="1"/>
</calcChain>
</file>

<file path=xl/comments1.xml><?xml version="1.0" encoding="utf-8"?>
<comments xmlns="http://schemas.openxmlformats.org/spreadsheetml/2006/main">
  <authors>
    <author>gustavo.carneiro</author>
  </authors>
  <commentList>
    <comment ref="W145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  <comment ref="W146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  <comment ref="W147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  <comment ref="W148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</commentList>
</comments>
</file>

<file path=xl/comments2.xml><?xml version="1.0" encoding="utf-8"?>
<comments xmlns="http://schemas.openxmlformats.org/spreadsheetml/2006/main">
  <authors>
    <author>gustavo.carneiro</author>
  </authors>
  <commentList>
    <comment ref="W248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  <comment ref="W249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  <comment ref="W250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  <comment ref="W251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  <comment ref="W252" authorId="0" shapeId="0">
      <text>
        <r>
          <rPr>
            <b/>
            <sz val="9"/>
            <color indexed="81"/>
            <rFont val="Tahoma"/>
            <family val="2"/>
          </rPr>
          <t>gustavo.carneiro:</t>
        </r>
        <r>
          <rPr>
            <sz val="9"/>
            <color indexed="81"/>
            <rFont val="Tahoma"/>
            <family val="2"/>
          </rPr>
          <t xml:space="preserve">
Honorato+Nelson
</t>
        </r>
      </text>
    </comment>
  </commentList>
</comments>
</file>

<file path=xl/sharedStrings.xml><?xml version="1.0" encoding="utf-8"?>
<sst xmlns="http://schemas.openxmlformats.org/spreadsheetml/2006/main" count="4842" uniqueCount="540">
  <si>
    <t>FORMULÁRIO</t>
  </si>
  <si>
    <t>CRITÉRIOS</t>
  </si>
  <si>
    <t>50 – Está relacionado com algum tema da agenda regulatória, mas a realização da missão contribui de maneira acessória para o desenvolvimento do tema na Agência.</t>
  </si>
  <si>
    <t>0 – Não está relacionado com nenhum tema da agenda regulatória da Agência</t>
  </si>
  <si>
    <t>100 – Está relacionado com algum tema da agenda regulatória, e a realização da missão contribui de maneira substantiva para o desenvolvimento do tema na Agência.</t>
  </si>
  <si>
    <t>JUSTIFICATIVA</t>
  </si>
  <si>
    <t xml:space="preserve">Avalia se os assuntos abordados na missão estão relacionados com a agenda regulatória da Agência e como a realização da missão contribui para o desenvolvimento da agenda regulatória. </t>
  </si>
  <si>
    <t>Avalia se os assuntos discutidos na missão estão relacionados algum dos processos de negócio da Agência e como a realização da missão contribui para o desenvolvimento ou execução desse processo.</t>
  </si>
  <si>
    <t>0 – Não está relacionado com nenhum dos processos ou está relacionado com algum processo de negócio da Agência, mas a realização da missão não contribui para o desenvolvimento ou execução do processo.</t>
  </si>
  <si>
    <t>50 – Está relacionado com algum processo de negócio, e a realização da missão contribui de maneira acessória para o desenvolvimento ou para a melhoria da execução do processo na Agência.</t>
  </si>
  <si>
    <t>100 – Está relacionado com algum processo de negócio, e a realização da missão contribui de maneira substantiva para o desenvolvimento ou para a melhoria da execução do processo na Agência.</t>
  </si>
  <si>
    <t>MISSÃO:</t>
  </si>
  <si>
    <t>UORG:</t>
  </si>
  <si>
    <t>REPRESENTANTE UORG:</t>
  </si>
  <si>
    <t>DATA DE AVALIAÇÃO:</t>
  </si>
  <si>
    <t xml:space="preserve">Avalia o impacto da não participação sobre a percepção internacional da autoridade de aviação civil brasileira e do sistema de aviação civil brasileiro. Esse impacto pode ser medido pela  representatividade perante autoridades de referência internacional ou regional, e continuidade de trabalhos previamente iniciados, de tal modo que fóruns em que participam autoridades de referência ou que se espera um papel proativo e de liderança da ANAC têm maior impacto na imagem externa. </t>
  </si>
  <si>
    <t>0 – A ausência da Agência não impacta negativamente sua imagem externa.</t>
  </si>
  <si>
    <t>50 – A ausência da Agência impacta pouco sua imagem externa.</t>
  </si>
  <si>
    <t>100 – A ausência da Agência impacta negativamente sua imagem externa.</t>
  </si>
  <si>
    <t>Avalia se os assuntos discutidos na missão contribuem para a ampliação da oferta de serviços aéreos e para a promoção de um ambiente favorável aos negócios no setor, por meio da redução de barreiras técnicas à entrada e das dificuldades estruturais, burocráticas e econômicas.</t>
  </si>
  <si>
    <t>0 – Não contribui nem direta nem indiretamente na ampliação da oferta de serviços aéreos e para a promoção de um ambiente favorável aos negócios no setor.</t>
  </si>
  <si>
    <t>50 – Não contribui diretamente para a ampliação da oferta de serviços aéreos e para a promoção de um ambiente favorável aos negócios no setor, porém gera impacto positivo na qualidade regulatória da Agência, o que indiretamente pode levar a esses resultados almejados.</t>
  </si>
  <si>
    <t>100 – Contribui diretamente para a ampliação da oferta de serviços aéreos e para a promoção de um ambiente favorável aos negócios no setor (i.e. negociação de serviços aéreos para a liberalização do setor, negociação de acordos de reconhecimento mútuo de certificação que reduzam o custo regulatório, feiras aeronáuticas, etc).</t>
  </si>
  <si>
    <t>PESOS CRITÉRIOS</t>
  </si>
  <si>
    <t>A</t>
  </si>
  <si>
    <t>B</t>
  </si>
  <si>
    <t>C</t>
  </si>
  <si>
    <t>D</t>
  </si>
  <si>
    <t>SAR</t>
  </si>
  <si>
    <t>SPO</t>
  </si>
  <si>
    <t>SAS</t>
  </si>
  <si>
    <t>SIA</t>
  </si>
  <si>
    <t>SRA</t>
  </si>
  <si>
    <t>SFI</t>
  </si>
  <si>
    <t>SPI</t>
  </si>
  <si>
    <t>ASJIN</t>
  </si>
  <si>
    <t>ASIPAER</t>
  </si>
  <si>
    <t>ASINT</t>
  </si>
  <si>
    <t>Item</t>
  </si>
  <si>
    <t>Missão</t>
  </si>
  <si>
    <t>Macrotema</t>
  </si>
  <si>
    <t>Data</t>
  </si>
  <si>
    <t>Regulação Econômica</t>
  </si>
  <si>
    <t>Safety</t>
  </si>
  <si>
    <t>SM-ICG</t>
  </si>
  <si>
    <t>UORG</t>
  </si>
  <si>
    <t>Organ.</t>
  </si>
  <si>
    <t>País</t>
  </si>
  <si>
    <t xml:space="preserve">Cidade  </t>
  </si>
  <si>
    <t xml:space="preserve">Data </t>
  </si>
  <si>
    <t>Início</t>
  </si>
  <si>
    <t>Final</t>
  </si>
  <si>
    <t>Valor Total</t>
  </si>
  <si>
    <t>ANAC</t>
  </si>
  <si>
    <t>afastamento</t>
  </si>
  <si>
    <t>Diárias</t>
  </si>
  <si>
    <t>Passagens</t>
  </si>
  <si>
    <t>Horas preparação</t>
  </si>
  <si>
    <t>e fechamento</t>
  </si>
  <si>
    <t>Custo de preparação</t>
  </si>
  <si>
    <t xml:space="preserve"> (servidores * horas de trabalho)</t>
  </si>
  <si>
    <t>Cotação BRL-USD</t>
  </si>
  <si>
    <t>Valor médio-max Diária Nacional</t>
  </si>
  <si>
    <t>Classe de diaria internacional</t>
  </si>
  <si>
    <t>Valor médio Diária Internacional</t>
  </si>
  <si>
    <t>Passagem nacional med</t>
  </si>
  <si>
    <t>Passagem internacional</t>
  </si>
  <si>
    <t>Salário/hora Especialista B1</t>
  </si>
  <si>
    <t>MÉDIA</t>
  </si>
  <si>
    <t>FSF</t>
  </si>
  <si>
    <t>EUA</t>
  </si>
  <si>
    <t>Seattle</t>
  </si>
  <si>
    <t>OACI</t>
  </si>
  <si>
    <t>ICAO Global Aviation Training and TRAINAIR PLUS Symposium 2018</t>
  </si>
  <si>
    <t>Capacitação e treinamento</t>
  </si>
  <si>
    <t>TBD</t>
  </si>
  <si>
    <t>Regional Aviation Training and TRAINAIR PLUS Symposium 2018</t>
  </si>
  <si>
    <t>Peru</t>
  </si>
  <si>
    <t>Lima</t>
  </si>
  <si>
    <t>18ª Reunião de Diretores dos Centros de Instrução de Aviação Civil da região SAM</t>
  </si>
  <si>
    <t>Reunião para instrutores e preparadores de cursos OACI (região SAM)</t>
  </si>
  <si>
    <t>ICAO NGAP Summit e Reunião Técnica do NGAP</t>
  </si>
  <si>
    <t>Canadá</t>
  </si>
  <si>
    <t>Montreal</t>
  </si>
  <si>
    <t xml:space="preserve">Bilateral </t>
  </si>
  <si>
    <t>França</t>
  </si>
  <si>
    <t>Multilateral</t>
  </si>
  <si>
    <t>Visita técnica à OACI, ACI, IATA</t>
  </si>
  <si>
    <t>CAACL</t>
  </si>
  <si>
    <t>IX Reunião Ordinária da CAACL</t>
  </si>
  <si>
    <t>Portugal</t>
  </si>
  <si>
    <t>Lisboa</t>
  </si>
  <si>
    <t>WG Availability and Competence of Technical and Inspection Personnel in CAAs</t>
  </si>
  <si>
    <t>Painel de Gerenciamento da Segurança Operacional (SMP/4)</t>
  </si>
  <si>
    <t>SM-ICG (reunião 1/2018)</t>
  </si>
  <si>
    <t>Toronto</t>
  </si>
  <si>
    <t>SM-ICG (reunião 2/2018)</t>
  </si>
  <si>
    <t>Austrália</t>
  </si>
  <si>
    <t xml:space="preserve">TBD </t>
  </si>
  <si>
    <t>ICAO Regional Safety Management Symposium</t>
  </si>
  <si>
    <t>GEUSR (Group of Experts for a USOAP CMA Structured Review)</t>
  </si>
  <si>
    <t>OCDE</t>
  </si>
  <si>
    <t xml:space="preserve"> OECD Regulatory Policy Committee (RPC) meetings e OECD Network of Economic Regulators</t>
  </si>
  <si>
    <t>Cooperação Técnica</t>
  </si>
  <si>
    <t>Paris</t>
  </si>
  <si>
    <t>OACI/IATA</t>
  </si>
  <si>
    <t>Reunião do Working Group do AEP ref. revisão do Manual de Economia de Aeroportos (Doc 9562)</t>
  </si>
  <si>
    <t>Suíça</t>
  </si>
  <si>
    <t>Genebra</t>
  </si>
  <si>
    <t>Passenger Terminal Expo</t>
  </si>
  <si>
    <t>Suécia</t>
  </si>
  <si>
    <t>Estocolmo</t>
  </si>
  <si>
    <t>IATA</t>
  </si>
  <si>
    <t>Legal Symposium</t>
  </si>
  <si>
    <t>Direito aeronáutico internacional</t>
  </si>
  <si>
    <t>Tailândia</t>
  </si>
  <si>
    <t>Bangkok</t>
  </si>
  <si>
    <t>Wings of Change 2018</t>
  </si>
  <si>
    <t>Chile</t>
  </si>
  <si>
    <t>Santiago</t>
  </si>
  <si>
    <t>OACI-SAM</t>
  </si>
  <si>
    <t>Green Airports Seminar</t>
  </si>
  <si>
    <t>Kickoff meeting - Proyecto de Planificación Aeroportuaria en la Región SAM</t>
  </si>
  <si>
    <t>ACI</t>
  </si>
  <si>
    <t>10th Annual Airport Economics &amp; Finance Conference &amp; Exhibition</t>
  </si>
  <si>
    <t xml:space="preserve">Reino Unido </t>
  </si>
  <si>
    <t>Londres</t>
  </si>
  <si>
    <t>GAD</t>
  </si>
  <si>
    <t>Global Airport Development Conference</t>
  </si>
  <si>
    <t>Business of Airports Conference (Concessions, Finance, Business Diversity and Human Resources)</t>
  </si>
  <si>
    <t>Estados Unidos</t>
  </si>
  <si>
    <t>Portland</t>
  </si>
  <si>
    <t>2018 Risk Management Conference</t>
  </si>
  <si>
    <t>Nova Orleans</t>
  </si>
  <si>
    <t>ACC</t>
  </si>
  <si>
    <t>Airport Planning Design &amp; Construction Symposium</t>
  </si>
  <si>
    <t>Denver</t>
  </si>
  <si>
    <t>Visita técnica aos aeroportos de Bogotá (Colombia), Lima (Peru) e Santiago (Chile)</t>
  </si>
  <si>
    <t>América do Sul</t>
  </si>
  <si>
    <t xml:space="preserve">Visita técnica aos aeroportos de Schipol (Holanda), Charles de Gaulle e Orly (França), Barajas (Espanha), Lisboa (Portugal), Heathrow e Gatwick (Inglaterra) </t>
  </si>
  <si>
    <t>Europa</t>
  </si>
  <si>
    <t>Visita técnica aos aeroportos de Incheon (Coreia do Sul), Xangai (China) e Changi (Singapura)</t>
  </si>
  <si>
    <t>Asia</t>
  </si>
  <si>
    <t>Visita técnica aos aeroportos norte-americanos (Toronto, Denver, Vancouver, Atlanta, Seattle)</t>
  </si>
  <si>
    <t>Painel de Regulação do Transporte Aéreo (ATRP/15)</t>
  </si>
  <si>
    <t>Guatemala</t>
  </si>
  <si>
    <t>Cidade da Guatemala</t>
  </si>
  <si>
    <t>Reunião do Integrated Monitoring Framework Working Group (IMFWG)</t>
  </si>
  <si>
    <t>Reunião do ad-hoc working group para o desenvolvimento de um documento oficial da ICAO com orientações para utilização dos dados e das ferramentas disponibilizados pela Organização</t>
  </si>
  <si>
    <t>Bilateral</t>
  </si>
  <si>
    <t>Negociação/renegociação de ASA/MoU (ICAN 2018)</t>
  </si>
  <si>
    <t>China</t>
  </si>
  <si>
    <t>Argentina</t>
  </si>
  <si>
    <t>União Europeia</t>
  </si>
  <si>
    <t>Security</t>
  </si>
  <si>
    <t>NTSB</t>
  </si>
  <si>
    <t>AERO*</t>
  </si>
  <si>
    <t>Flight Safety Foundation</t>
  </si>
  <si>
    <t>FAA</t>
  </si>
  <si>
    <t>Reunião cooperativa com SEIT</t>
  </si>
  <si>
    <t>Fort Worth</t>
  </si>
  <si>
    <t>CLAC1</t>
  </si>
  <si>
    <t>ALTA!</t>
  </si>
  <si>
    <t>SGP</t>
  </si>
  <si>
    <t>SPO/SAR/SPI</t>
  </si>
  <si>
    <t>ASINT/SAS/SFI</t>
  </si>
  <si>
    <t>Agenda Missões 2018</t>
  </si>
  <si>
    <t>4º trim</t>
  </si>
  <si>
    <t>1º trim</t>
  </si>
  <si>
    <t>2º trim</t>
  </si>
  <si>
    <t xml:space="preserve">A: Potencial de impacto nos processos de negócio da Agência   </t>
  </si>
  <si>
    <t xml:space="preserve">B: Alinhamento com a agenda regulatória da ANAC </t>
  </si>
  <si>
    <t>C: Potencial de impacto no mercado de transporte aéreo, na infraestrutura aeroportuária e na indústria aeronáutica brasileira</t>
  </si>
  <si>
    <t>D: Potencial de impacto na imagem externa da ANAC</t>
  </si>
  <si>
    <t>TRANSED - Acessibilidade</t>
  </si>
  <si>
    <t>Grupo ATRP</t>
  </si>
  <si>
    <t>Taipei</t>
  </si>
  <si>
    <t>Processo de negócio</t>
  </si>
  <si>
    <t>Agenda</t>
  </si>
  <si>
    <t>Imagem</t>
  </si>
  <si>
    <t>SAR/SPO</t>
  </si>
  <si>
    <t>10a Reunião do Painel de Sistema de Aeronaves Remotamente Pilotadas (RPASP/10)</t>
  </si>
  <si>
    <t xml:space="preserve">CAEP WG1 </t>
  </si>
  <si>
    <t>Meio Ambiente</t>
  </si>
  <si>
    <t>Força Tarefa sobre a Implementação do Artigo  21 da Convenção de Chicago</t>
  </si>
  <si>
    <t>11a Reunião do Painel de Sistema de Aeronaves Remotamente Pilotadas (RPASP/10)</t>
  </si>
  <si>
    <t>Third Global Meeting of Remotely Piloted Aircraft Systems Symposium (RPAS-SYMP/3)</t>
  </si>
  <si>
    <t>CAEP WG1</t>
  </si>
  <si>
    <t>13a Conferência de Navegação Aérea (AN-Conf/13)</t>
  </si>
  <si>
    <t>12a Reunião do Painel de Sistema de Aeronaves Remotamente Pilotadas (RPASP/12)</t>
  </si>
  <si>
    <t>Painel de Aeronavegabilidade (AIRP/6)</t>
  </si>
  <si>
    <t>Produtos Aeronáuticos</t>
  </si>
  <si>
    <t>SAM/IG/21</t>
  </si>
  <si>
    <t>SAM/IG/22</t>
  </si>
  <si>
    <t>CMT</t>
  </si>
  <si>
    <t>IMRBPB</t>
  </si>
  <si>
    <t>Reunião MPIG AHM</t>
  </si>
  <si>
    <t>Reunião MPIG SMDS</t>
  </si>
  <si>
    <t>Bolívia</t>
  </si>
  <si>
    <t>2018 WESTERN HEMISPHERE FLIGHT STANDARDS MEETING</t>
  </si>
  <si>
    <t>ARSA</t>
  </si>
  <si>
    <t>ARSA Symposium 2018</t>
  </si>
  <si>
    <t>Washington, D.C.</t>
  </si>
  <si>
    <t>FAA/EASA AVIATION SAFETY CONFERENCE</t>
  </si>
  <si>
    <t>MMT</t>
  </si>
  <si>
    <t>Maintenance Management Team</t>
  </si>
  <si>
    <t>Desenvolvimento MAG</t>
  </si>
  <si>
    <t>Washington</t>
  </si>
  <si>
    <t>Treinamento MIP/MAG</t>
  </si>
  <si>
    <t>TCCA</t>
  </si>
  <si>
    <t>Revisão do TA-M entre ANAC e TCCA</t>
  </si>
  <si>
    <t>Brasil</t>
  </si>
  <si>
    <t>Rio de Janeiro</t>
  </si>
  <si>
    <t>ICAO</t>
  </si>
  <si>
    <t>SRVSOP - 15º Reunión del Panel de Expertos en Aeronavegabilidad (RPEA/15)</t>
  </si>
  <si>
    <t>Acordo bilateral com Rússia</t>
  </si>
  <si>
    <t>Rússia</t>
  </si>
  <si>
    <t>Moscou</t>
  </si>
  <si>
    <t>FAA25.571 (Metallic&amp;Composite Structures)</t>
  </si>
  <si>
    <t>CAEP WG3</t>
  </si>
  <si>
    <t>Brasília</t>
  </si>
  <si>
    <t>SAE</t>
  </si>
  <si>
    <t>FAA Streamlining (Overarching Properties)</t>
  </si>
  <si>
    <t>Multi</t>
  </si>
  <si>
    <t>JARUS</t>
  </si>
  <si>
    <t>Alemanha</t>
  </si>
  <si>
    <t>Colonia</t>
  </si>
  <si>
    <t>FAA FTHWG (Flight Test)</t>
  </si>
  <si>
    <t>Canada</t>
  </si>
  <si>
    <t>Toulouse</t>
  </si>
  <si>
    <t>Melbourne (FL)</t>
  </si>
  <si>
    <t>ICAO Multidisciplinary Lithium Battery Transport Coordination Meetings</t>
  </si>
  <si>
    <t>IMRBPB Meeting</t>
  </si>
  <si>
    <t>FAA AVDEX (Data Exchange)</t>
  </si>
  <si>
    <t>CMT CAPP</t>
  </si>
  <si>
    <t>CMT CATA #1</t>
  </si>
  <si>
    <t>São José dos Campos</t>
  </si>
  <si>
    <t>CMT CATA #2</t>
  </si>
  <si>
    <t>CMT CARP #1</t>
  </si>
  <si>
    <t>CMT CARP #2</t>
  </si>
  <si>
    <t>CMT CABA</t>
  </si>
  <si>
    <t>CMT COSET #2</t>
  </si>
  <si>
    <t>CMH</t>
  </si>
  <si>
    <t>RTCA</t>
  </si>
  <si>
    <t>SC-216 da RTCA (Cyber Security) - Joint WG72-/SC-216 Plenary</t>
  </si>
  <si>
    <t>SAE AE-2 (Lightning)</t>
  </si>
  <si>
    <t>SAE S-18 (Systems Safety Assessment)</t>
  </si>
  <si>
    <t>Napa, CA</t>
  </si>
  <si>
    <t>Orlando, FL</t>
  </si>
  <si>
    <t>ASTM</t>
  </si>
  <si>
    <t>ASTM F-44 (General Aviation)</t>
  </si>
  <si>
    <t>Viagem patrocinada pela OACI.</t>
  </si>
  <si>
    <t xml:space="preserve">CMT </t>
  </si>
  <si>
    <t>A: Melhores práticas / D: 100 caso apresentação da ANAC.</t>
  </si>
  <si>
    <t>Qtde Dias</t>
  </si>
  <si>
    <t>Qtde Delegação</t>
  </si>
  <si>
    <t>Observações</t>
  </si>
  <si>
    <t>SAR/SPO/Diretoria</t>
  </si>
  <si>
    <t>Painel de Operações de Voo (FLTOPSP/5)</t>
  </si>
  <si>
    <t>18 Reunião de Diretores de Aviação Civil da Região SAM</t>
  </si>
  <si>
    <t>Reunião Regional NCMCs</t>
  </si>
  <si>
    <t>30ª Reunião do Comitê Executivo Diretivo do RASG-PA (RASG-PA/ESC/30)</t>
  </si>
  <si>
    <t>31ª Reunião do Comitê Executivo Diretivo do RASG-PA (RASG-PA/ESC/31)</t>
  </si>
  <si>
    <t>México</t>
  </si>
  <si>
    <t>Cidade do México</t>
  </si>
  <si>
    <t>31ª Reunião do Grupo Pan-Americano de Seg. Op. (PA-RAST/31)</t>
  </si>
  <si>
    <t>Buenos Aires</t>
  </si>
  <si>
    <t>32ª Reunião do Grupo Pan-Americano de Seg. Op. (PA-RAST/32)</t>
  </si>
  <si>
    <t>Miami</t>
  </si>
  <si>
    <t>33ª Reunião do Grupo Pan-Americano de Seg. Op. (PA-RAST/33)</t>
  </si>
  <si>
    <t>Ottawa</t>
  </si>
  <si>
    <t>34ª Reunião do Grupo Pan-Americano de Seg. Op. (PA-RAST/34)</t>
  </si>
  <si>
    <t>ALTA</t>
  </si>
  <si>
    <t>Panamá</t>
  </si>
  <si>
    <t>Cidade do Panamá</t>
  </si>
  <si>
    <t>71th International Aviation Safety Summit (IASS 2018)</t>
  </si>
  <si>
    <t>Mercado</t>
  </si>
  <si>
    <t>A: Validação certificação do propulsor / C: Não tem indústria no Brasil.</t>
  </si>
  <si>
    <t>B: Modelagem / outorga e gestão de contratos.</t>
  </si>
  <si>
    <t>A: Qualidade de serviços. Análise projetos de aeroportos e acomp. De investimentos. / C: Pode ter alguma alteração de regulação da ANAC.</t>
  </si>
  <si>
    <t>A: Projeto, design e construção de aeroportos</t>
  </si>
  <si>
    <t>A: Análise de projeto e desenvolvimento aeroportos / B: Metodologia de análise terminal de passageiros. C: Elaboração de normas, metodologia de análise de infraestrutura. Menor intervenção na gestão, equilíbrio com necessidade dos passageiros.</t>
  </si>
  <si>
    <t>~ Passenger Terminal, sendo passenger + importante</t>
  </si>
  <si>
    <t>~ Passenger Terminal, sendo passenger + importante. 3º mais importante após Kickoff meeting.</t>
  </si>
  <si>
    <t>Participação em somente 1 Forum = Asia ou Africa. A: Melhores práticas / C: Mudança no requisito dos contratos de concessão</t>
  </si>
  <si>
    <t>A: todos os processos da SRA (acompanhamento investimentos, contabilidade regulatória, remessa recurso internacionais) B: Reg tarifárias, análise de infestimentos, fluxo de informações. C: Qualidade regulatória.</t>
  </si>
  <si>
    <t>A: gestão de contratos. B: revisão R 350 (infraero), simplificação da regulação tarifária. C: particpação remota para evitar perda na imagem, preocupação com falta de capacidade de execução.</t>
  </si>
  <si>
    <t>A: podem contribuir para qualidade regulatória.</t>
  </si>
  <si>
    <t>Alto nível. Diretoria tb. A: processo de concessão. B: coleta feedback indústria e regulados. D: considerando publicação.</t>
  </si>
  <si>
    <t>GEPEJTA/40</t>
  </si>
  <si>
    <t xml:space="preserve">GEPEJTA/41 </t>
  </si>
  <si>
    <t>Diretoria/ASINT</t>
  </si>
  <si>
    <t>SPO/ASIPAER</t>
  </si>
  <si>
    <t>CMT Reunião Gerencial</t>
  </si>
  <si>
    <t>Organizado pela indústria. A: Revisão do MAG, processo de auditoria. B: troca de info, modifica alguns temas indiretamente. D: TCCA, EASA, FAA.</t>
  </si>
  <si>
    <t>A: Acompanhamento de mercado, nova metodologia. C: Ajuda a informar o mercado. D: Acompanhamento, não ativo.</t>
  </si>
  <si>
    <t>A: Conhecer melhor ferramentas, ajuda no processo. D: Muito a contribuir com criticas. Só haverá 1 reunião e ANAC deve levar contribuição.</t>
  </si>
  <si>
    <t>Negociação/renegociação de ASA/MoU - China</t>
  </si>
  <si>
    <t>Negociação/renegociação de ASA/MoU - Argentina</t>
  </si>
  <si>
    <t>Negociação/renegociação de ASA/MoU - União Européia</t>
  </si>
  <si>
    <t>Negociação/renegociação de ASA/MoU - Japão</t>
  </si>
  <si>
    <t>Japão</t>
  </si>
  <si>
    <t>Reunião do Expert Advisory Group (EAG) - revisão da minuta da metodologia do Aviation Sattelite Account (ASA)</t>
  </si>
  <si>
    <t>Reunião do Expert Advisory Group (EAG) - finalização da minuta da metodologia Aviation Sattelite Account (ASA) e preparação para submeter à aprovação da United Nations Statistical Comission (UNSC)</t>
  </si>
  <si>
    <t>A: Recebimento de aeronaves, aeronaves sob cuidados (suspeitas). Relação da FAA com America do Sul. C: Melhora fiscalização das aeronaves suspeitas.</t>
  </si>
  <si>
    <t>SPO alterou a pontuação da agenda (B) para 100. A: normatização. RBAC existente em discussão de harmonização global / padronização. D: Alteração em 18 anexos. D: Líder de grupo de trabalho.</t>
  </si>
  <si>
    <t xml:space="preserve">C: Mercado grande que está crescendo. D: Pendente verificação de apresentação pela ANAC. </t>
  </si>
  <si>
    <t>A: Revisão do MAG, processo de auditoria. / B: Troca de informações, aborda alguns temas indiretamente.</t>
  </si>
  <si>
    <t>A: RBAC / C: Menor tempo para leasing. / D: Tamanho da frota, países maiores. Brasil convidado a participar, postura pró-ativa, disponibiliza dados. Mudança no Anexo 7, desregistro de aeronave.</t>
  </si>
  <si>
    <t>A: RBAC / C: Menor tempo para leasing. / D: Tamanho da frota, países maiores. Brasil convidado a participar, postura pró-ativa, disponibiliza dados. Mudança no Anexo 7, desregistro de aeronave. Última reunião para mudar o Anexo da OACI sobre cancelamento de registro.</t>
  </si>
  <si>
    <t>A: Força uma convergencia nos acordos do MMT / B: Não trata, mas traz input / C: Input de informações do regulado / D: Participação como palestrante apenas. Aguardando o convite.</t>
  </si>
  <si>
    <t>Nível Diretoria. C: Direciona a Agência na qualidade regulatória / D: Reunião de alto nível.</t>
  </si>
  <si>
    <t>C: Abre mercado para organizações de manutenção / D: Bilateral.</t>
  </si>
  <si>
    <t>A: eventualmente input regulado. / C: potencial de acordo oficina de manutenção / D: contribuição.</t>
  </si>
  <si>
    <t>A: Auxilia nas análises de impacto / C: Regula a intervenção no mercado.</t>
  </si>
  <si>
    <t>Helicóptero. A: validação. C: não produz helicóptero.</t>
  </si>
  <si>
    <t>Acordos bilaterias. A: proposta de alteração normativa. C: ex Colombia.</t>
  </si>
  <si>
    <t>Task do CATA.</t>
  </si>
  <si>
    <t>Nota atribuída pela SPO.</t>
  </si>
  <si>
    <t>A: Gestão do programa USOAP ainda que esteja sendo reavaliado. D: Todos os países participam da região e Brasil é líder.</t>
  </si>
  <si>
    <t>B: Contribui para melhoria do processo de normatização. C: Melhoria da qualidade regulatória da agência.</t>
  </si>
  <si>
    <t>A e D: acompanhamento de mercado, nova metodologia. C: Ajuda a informar o mercado.</t>
  </si>
  <si>
    <t>Nova metodologia. A: Acompanhamento de mercado. D: não conduz o grupo, mas espera-se participação.</t>
  </si>
  <si>
    <t>A: Direito dos usuários e acordo de serviços aéreos. C: potencial acordo de ownership. D: Ponto focal do grupo de ownership. Brasil tem linha contrária ao grupo hegemônico.</t>
  </si>
  <si>
    <t>A: R 280, ver desdobramentos para futuro. D: Atores relevantes, Europa, EUA.</t>
  </si>
  <si>
    <t>A: Resolução 400</t>
  </si>
  <si>
    <t xml:space="preserve">Última reunião para mudar o Anexo da OACI sobre cancelamento de registro. A: RBAC registro aeronáutico brasileiro. C: Menor tempo para leasing. D: Tamanho da frota. Brasil convidado a participar, postura pró-ativa. </t>
  </si>
  <si>
    <t xml:space="preserve"> SPO / SAR</t>
  </si>
  <si>
    <t>Avaliar tema, agenda.</t>
  </si>
  <si>
    <t>Palestra??? Se sim, aumentar D para 100.</t>
  </si>
  <si>
    <t>3a Reunião do Painel de Projeto e Operações de Aerorodromos (ADOP/3)</t>
  </si>
  <si>
    <t>Painel de AVSEC (AVSECP/29)</t>
  </si>
  <si>
    <t xml:space="preserve">Grupo de Trabalho sobre Projeto de Aeroporto (ADWG) </t>
  </si>
  <si>
    <t>Grupo de Trabalho sobre projeto de heliportos (HDWG)</t>
  </si>
  <si>
    <t>Grupo Regional AVSEC/FAL/RG</t>
  </si>
  <si>
    <t>Grupo de Estudo do Secretariado sobre Evolução do USAP (USAP-CMA)</t>
  </si>
  <si>
    <t>Grupo de Trabalho sobre Auxílios Visuais (VAWG)</t>
  </si>
  <si>
    <t>CARSAMPAF</t>
  </si>
  <si>
    <t>Aerodrome Ref. Code Task Force (ADWG)</t>
  </si>
  <si>
    <t>Simpósio de AVSEC (AVSEC2018)</t>
  </si>
  <si>
    <t>Grupo de Trabalho sobre Material de Orientação (Working Group on Guidance Material) - WGGM</t>
  </si>
  <si>
    <t>World Birdstrike Association Conference</t>
  </si>
  <si>
    <t>AVSEC World Conference</t>
  </si>
  <si>
    <t>Ground Handling Task Force (GHTF)</t>
  </si>
  <si>
    <t>ICAO TRIP 2018 Regional Seminar</t>
  </si>
  <si>
    <t>SRVSOP</t>
  </si>
  <si>
    <t>CLAC/OACI</t>
  </si>
  <si>
    <t>WBA</t>
  </si>
  <si>
    <t>Facilitação</t>
  </si>
  <si>
    <t>Security/Facilitação</t>
  </si>
  <si>
    <t>África do Sul</t>
  </si>
  <si>
    <t>Visita técnica à ENAC, DGAC, OSAC, IAS, ENA, IFSA</t>
  </si>
  <si>
    <t>ISASI</t>
  </si>
  <si>
    <t>International Society of Air Safety Investigator 2018</t>
  </si>
  <si>
    <t>2018 ALTA Aviation Safety Summit</t>
  </si>
  <si>
    <t>CAEP/GMTF Reunião 2</t>
  </si>
  <si>
    <t>Seminário Regional Implementação CORSIA</t>
  </si>
  <si>
    <t xml:space="preserve">CAEP Steering Group </t>
  </si>
  <si>
    <t>Singapura</t>
  </si>
  <si>
    <t>Workshop implementação CORSIA</t>
  </si>
  <si>
    <t>Comitê Jurídico</t>
  </si>
  <si>
    <t>CLAC</t>
  </si>
  <si>
    <t>Comitê Executivo</t>
  </si>
  <si>
    <t>Uruguai</t>
  </si>
  <si>
    <t>Montevidéu</t>
  </si>
  <si>
    <t>Assembleia</t>
  </si>
  <si>
    <t>Cuba</t>
  </si>
  <si>
    <t>Varadero</t>
  </si>
  <si>
    <t>Meeting 3 - Plano de Assistência a Vítimas</t>
  </si>
  <si>
    <t>Crisis Conference 2018 - 1 Plano de Assistência a Vítimas</t>
  </si>
  <si>
    <t>1st Emergency Response Workgroup Meeting - 5 Resposta a emergências / gerenciamento de crise</t>
  </si>
  <si>
    <t>Emergency Response Workgroup Meeting -4 Resposta a emergências / gerenciamento de crise</t>
  </si>
  <si>
    <t xml:space="preserve">Capacitação e treinamento </t>
  </si>
  <si>
    <t xml:space="preserve">A: Processo de negócio gestão dos acordos de cooperação técnic; B: não tem item na agenda; 3: não impacta o mercado nacional; D: Brasil oferece ações de cooperação, e a ausência na reunião impacta diretamente a imagem da Agência, pois são apenas 8 autoridades.  </t>
  </si>
  <si>
    <t>DIR-Fenelon/Proc</t>
  </si>
  <si>
    <t xml:space="preserve">A: Impacta diretamente o processo de negócio "análise do impacto ambiental"; B: Não está na agenda ainda que tenha potencial alto de ser inserido; C: impactará no curto prazo o mercado brasileiro, pois gerará obrigações de monitoramento das emissões para as empresas; D: ANAC participa de subgrupos de trabalho e é o único membro da América Latina. China e Peru são observadores. </t>
  </si>
  <si>
    <t>Diretoria/SRA</t>
  </si>
  <si>
    <t>Diretoria/SAS</t>
  </si>
  <si>
    <t>Reunião Cabin Safety (1/2018)</t>
  </si>
  <si>
    <t>SAR/SFI</t>
  </si>
  <si>
    <t>ASINT/SAS</t>
  </si>
  <si>
    <t>SPO/SPI</t>
  </si>
  <si>
    <t>Critérios</t>
  </si>
  <si>
    <t>CMT CAGP #1</t>
  </si>
  <si>
    <t>CMT CAGP #2</t>
  </si>
  <si>
    <t>A: Processo de certificação;</t>
  </si>
  <si>
    <t>Derbi</t>
  </si>
  <si>
    <t xml:space="preserve">Impacta diretamente os procesos de certificação da Agência, esta relacionada com temas da agenda regulatória que podem levar a alteração de requisitos (harmonização regulatória), alto impacto na indústria e apenas as 4 principais autoridades certificadoras participam. </t>
  </si>
  <si>
    <t xml:space="preserve">Sub-grupo do CMT que trata de Transporte aéreo. Impacta os processos de certificação diretamente, porém não há tema na agenda regulatória relacionado. </t>
  </si>
  <si>
    <t xml:space="preserve">Sub-grupo do CMT que trata da aviação geral. </t>
  </si>
  <si>
    <t xml:space="preserve">Reunião de Alto nível, decisória da OACI, que poderá influenciar diversos processos de negócio da Agência (ASINT). </t>
  </si>
  <si>
    <t xml:space="preserve">A: Processo de certificação de ruído aeronáutico; B: Temas 03 (Heliporto), 08 (VANT), 09 e 20 (Mapeamento de ruído); C: Importância da participação para garantir que não haja distorções de mercado em que requisitos mais rigidos são aplicados no Brasil quando comparado a outros países. Redução de barreiras técnicas; D: as quatro principais autoridades certificadoras participam junto com a Embraer. Das duas reuniões priorizar a segunda, que é de fechamento antes da reunião de ciclo do CAEP. </t>
  </si>
  <si>
    <t xml:space="preserve">A: Na GCEN, processo de aceitação de projeto; B: Tema 01 (oficinas de manutenção); 09 e 18; C: discussão de aceitação global de validação de oficina de manutenção e de projetos, o que significaria abertura de mercado para oficinas e redução de custos para operadores; D: Brasil é o único país da América Latina e é esperada a sua participação por parte dos países em desenvolvimento, que apoiam a posição do país. </t>
  </si>
  <si>
    <t xml:space="preserve">A: certificação de emissão de motor; B: nenhum tema da agenda; C: impacta diretamente na produção de aeronaves pela Embraer; D: Brasil é co-lead do subgrupo CTG. </t>
  </si>
  <si>
    <t xml:space="preserve">A: impacta diretamente o processo de trabalho certificação de produto aeronáutico; B: não está relacionado com nenhum tema da AG; C: impacta diretamente na certificação de produtos que diminuem o custo da indústria (no caso Aircraft Health Monitoring - novas tecnologias para sistema de monitoramento de crtiério de manutenção de aeronave); D: países com grandes operadors aéreos estão representados (reavaliar com superintendente se não seria 50). </t>
  </si>
  <si>
    <t xml:space="preserve">A: impacta diretamente o processo de trabalho certificação de produto aeronáutico; B: não está relacionado com nenhum tema da AG; C: impacta diretamente na certificação de produtos que diminuem o custo da indústria (SMDS - digitalizar os documentos de manutenção); D: países com grandes operadors aéreos estão representados (reavaliar com superintendente se não seria 50). </t>
  </si>
  <si>
    <t xml:space="preserve">FAA FTHWG (Flight Test) </t>
  </si>
  <si>
    <t xml:space="preserve">A: Processo de certificação; C: Aplicar mesmo nível de exigência aplicado por outros autoridades para não criar distorções de competitividade (pode diminuir necessidade de ensaios, número de engenheiros envolvidos pode ser reduzido). Como a ANAC não tem histórico de participação constante, afeta pouco a ausência. </t>
  </si>
  <si>
    <t>FAA IASFPWG (Fire Protection - Halon)</t>
  </si>
  <si>
    <t>FAA IASFPWG (Materiais inflamáveis)</t>
  </si>
  <si>
    <t xml:space="preserve">A: Processo de certificação; C: Aplicar mesmo nível de exigência aplicado por outros autoridades para não criar distorções de competitividade (pode diminuir necessidade de ensaios, número de engenheiros envolvidos pode ser reduzido).  A ANAc participou em 2016, com papel de liderança (conntribuição com material de trabalho). </t>
  </si>
  <si>
    <t>CSRTG (Cabin Safety Research Technical Group)</t>
  </si>
  <si>
    <t xml:space="preserve">C: drone e aeronaves altamente computadorizadas precisam ter avaliação. </t>
  </si>
  <si>
    <t>Participação da indústria e principais autoridades de aviação civil. Brasil tem posição ativa (contribui com materais)</t>
  </si>
  <si>
    <t xml:space="preserve">A; Processo de certificação; B: VANT; C: Sem a certificação, o mercado não se desenvolve; D: Indústria e principais autoridades, mas Brasil não é tão propositivo. </t>
  </si>
  <si>
    <t>CMH-17 (materiais compostos)</t>
  </si>
  <si>
    <t xml:space="preserve">A: certificação; C: hoje bateria de lítio não é aceita e o grupo está trabalhando para estabelecer condições que permitam o transporte; D: Autoridades de aviação civil e proposta de criação do grupo foi do Brasil. Reuniões teleconferência mensais (duas reuniões por ano). </t>
  </si>
  <si>
    <t>Reunião COSET #1</t>
  </si>
  <si>
    <t>SAR/SPI/SPO/SIA</t>
  </si>
  <si>
    <t>4th Latin America Airport Expansion Summit</t>
  </si>
  <si>
    <t>CAEP/GMTF Reunião 1</t>
  </si>
  <si>
    <t>GRUGES/5</t>
  </si>
  <si>
    <t>GRUGES/6</t>
  </si>
  <si>
    <t>Diretoria/SPO</t>
  </si>
  <si>
    <t xml:space="preserve">CIVIL AVIATION AIRWORTHINESS ANNUAL MEETING </t>
  </si>
  <si>
    <t>ASINT/DIR-P</t>
  </si>
  <si>
    <t xml:space="preserve">Ranking </t>
  </si>
  <si>
    <t>ICAO TRAINAIR PLUS Steering Committee 1</t>
  </si>
  <si>
    <t>Revisão TIP (ANAC/EASA)</t>
  </si>
  <si>
    <t>Assinatura do MIP/IPA (ANAC/FAA)</t>
  </si>
  <si>
    <t>Pontuação</t>
  </si>
  <si>
    <t xml:space="preserve">CAEP MDG/FESG Reunião 2 </t>
  </si>
  <si>
    <t xml:space="preserve">CAEP MDG/FESG Reunião 3 </t>
  </si>
  <si>
    <t>ADOP/WG</t>
  </si>
  <si>
    <t>SAR / SPO</t>
  </si>
  <si>
    <t>2a Reunião da Força Tarefa - Cross Border Transferability</t>
  </si>
  <si>
    <t>3a Reunião da Força Tarefa - Cross Border Transferability</t>
  </si>
  <si>
    <t>Prioridade B</t>
  </si>
  <si>
    <t>Prioridade C</t>
  </si>
  <si>
    <t>Prioridade A</t>
  </si>
  <si>
    <t xml:space="preserve">Prioridade B </t>
  </si>
  <si>
    <t>International Pilot Training Association</t>
  </si>
  <si>
    <t>IPTA</t>
  </si>
  <si>
    <t>Inglaterra</t>
  </si>
  <si>
    <t>Revisado, uma vez que o SPO foi convidada para apresentar o status da implementação do PSOE-ANAC no evento.</t>
  </si>
  <si>
    <t>Airport Service Quality (ASQ) Forum (1/2018) ou (2/2018) - Abr ou Out/18</t>
  </si>
  <si>
    <t>OECD Regulatory Policy Committee (RPC) meetings e OECD Network of Economic Regulators</t>
  </si>
  <si>
    <t>Singapore Air Show and Aviation Leadership Summit 2018</t>
  </si>
  <si>
    <t>Diretoria</t>
  </si>
  <si>
    <t>CAAS</t>
  </si>
  <si>
    <t>Aviation Leaders Forum e Feira Internaional do Ar e do Espaço (FIDAE)</t>
  </si>
  <si>
    <t>Cidade do Cabo</t>
  </si>
  <si>
    <t>High-level Conference on Aviation Security (HLCAS/2)</t>
  </si>
  <si>
    <t>CAEP MDG/FESG Reunião 1</t>
  </si>
  <si>
    <t>Long Beach</t>
  </si>
  <si>
    <t>Reunião do Grupo de Trabalhos do GASP 1/2018</t>
  </si>
  <si>
    <t>Grupo de Trabalho sobre Resgate e Combate a Incêndio (RFFWG)</t>
  </si>
  <si>
    <t xml:space="preserve">CAEP WG2 </t>
  </si>
  <si>
    <t xml:space="preserve">Painel de Facilitação </t>
  </si>
  <si>
    <t>Reunião do Grupo de Trabalhos do GASP 2/2018</t>
  </si>
  <si>
    <t xml:space="preserve">Grupo de Estudos PANS-Aeródromos (PASG) </t>
  </si>
  <si>
    <t>RPEAGA</t>
  </si>
  <si>
    <t>DIR-P</t>
  </si>
  <si>
    <t>DIR-Fenelon</t>
  </si>
  <si>
    <t>Proc</t>
  </si>
  <si>
    <t xml:space="preserve"> SPO</t>
  </si>
  <si>
    <t>Desenvolvimento MAG / FAA - "Flight Standards Office</t>
  </si>
  <si>
    <t>Burlington - MA</t>
  </si>
  <si>
    <t>FAA FTHWG (Flight Test Harmonization)</t>
  </si>
  <si>
    <t xml:space="preserve">Inglaterra </t>
  </si>
  <si>
    <t>Consenso</t>
  </si>
  <si>
    <t>Jamaica</t>
  </si>
  <si>
    <t>Montego Bay</t>
  </si>
  <si>
    <t>Grupo ATRP reunião 2</t>
  </si>
  <si>
    <t>Grupo ATRP reunião 1</t>
  </si>
  <si>
    <t>Antigua</t>
  </si>
  <si>
    <t>AVSEC/FAL/RG/8 Meeting and FAL Seminar</t>
  </si>
  <si>
    <t>Seminário Regional sobre Implementação do CORSIA</t>
  </si>
  <si>
    <t>Trigésima Primera Reunión Ordinaria de la Junta General (JG/31)</t>
  </si>
  <si>
    <t>Décima Sexta Reunión de Coordinación con los Puntos Focales (RCPF/16)</t>
  </si>
  <si>
    <t>Décima Cuarta Reunión del Panel de Expertos en Licencias y Medicina Aeronáutica (RPEL/14)</t>
  </si>
  <si>
    <t>Décimo Segunda Reunión del Panel de Expertos en Aeródromos (RPEAGA/12)</t>
  </si>
  <si>
    <t>Undécima Reunión del Panel de Expertos en Aeródromos (RPEAGA/11)</t>
  </si>
  <si>
    <t>Décima Tercera Reunión del Panel de Expertos en Operaciones y Mercancías Peligrosas (RPEO/13)</t>
  </si>
  <si>
    <t>ASINT / SPI</t>
  </si>
  <si>
    <t>ASINT / Diretoria</t>
  </si>
  <si>
    <t>ASINT / SAR</t>
  </si>
  <si>
    <t xml:space="preserve">Retroalimentación de la Industria y el Panel de Expertos AIR (RRIPEA/5) + Panel de Expertos en Aeronavegabilidad (RPEA/15) </t>
  </si>
  <si>
    <t>Baltimore</t>
  </si>
  <si>
    <t>G-27 Lithium Battery Packaging Performance</t>
  </si>
  <si>
    <t>JAC</t>
  </si>
  <si>
    <t>Xangai</t>
  </si>
  <si>
    <t>Italia</t>
  </si>
  <si>
    <t>Florença</t>
  </si>
  <si>
    <t>Fadiga - FRMS Forum</t>
  </si>
  <si>
    <t>Holanda</t>
  </si>
  <si>
    <t>Califórnia</t>
  </si>
  <si>
    <t>Reunión de Consejo de Autoridades Aeronáuticas del Acuerdo de Fortaleza</t>
  </si>
  <si>
    <t>JARUS "Joint Authorities for Rulemaking on Unmanned Systems"</t>
  </si>
  <si>
    <t>Portugal Air Summit 18</t>
  </si>
  <si>
    <t>Ponte de Sor</t>
  </si>
  <si>
    <t>7a Reunión de Implantación del Programa Estatal de Seguridad Operacional (SSP)</t>
  </si>
  <si>
    <t>SPI / Diretoria</t>
  </si>
  <si>
    <t>Eurasia Airshow</t>
  </si>
  <si>
    <t>SAR / Diretoria</t>
  </si>
  <si>
    <t>Turquia</t>
  </si>
  <si>
    <t>Antália</t>
  </si>
  <si>
    <t>Grupo de Trabalho sobre projeto de heliportos (HDWG/12) - 1a Reunião</t>
  </si>
  <si>
    <t>Grupo de Trabalho sobre projeto de heliportos (HDWG/13) - 2a Reunião</t>
  </si>
  <si>
    <t>International Operational Evaluation Practice Board (IOEPB)</t>
  </si>
  <si>
    <t>Conselho Consultivo do Projeto "Combustíveis Alternativos sem Impactos Climáticos"(PROQR)</t>
  </si>
  <si>
    <t>Hamburgo</t>
  </si>
  <si>
    <t>Conferência Regional sobre Segurança da Aviação para implementação do GASeP</t>
  </si>
  <si>
    <t>Atlanta</t>
  </si>
  <si>
    <t>SAE AE-2 (Lightning Comittee) e CATA HIRF Task Group</t>
  </si>
  <si>
    <t>IX Reunião Ordinária de Diretores Gerais e Presidentes da CAACL</t>
  </si>
  <si>
    <t>CMT CAGP (Certification Authorities for General Aviation Products)  #1</t>
  </si>
  <si>
    <t>Orlando</t>
  </si>
  <si>
    <t>1ª Reunião CMT (Subgrupo de OSD-FC)</t>
  </si>
  <si>
    <t>EASA</t>
  </si>
  <si>
    <t>2a Reunião OSD-FCD (EASA)</t>
  </si>
  <si>
    <t xml:space="preserve">OACI </t>
  </si>
  <si>
    <t xml:space="preserve">CLAC </t>
  </si>
  <si>
    <t xml:space="preserve">SRVSOP </t>
  </si>
  <si>
    <t xml:space="preserve">OACI-SAM </t>
  </si>
  <si>
    <t xml:space="preserve">ALTA </t>
  </si>
  <si>
    <t>Prioridade</t>
  </si>
  <si>
    <t>Mês</t>
  </si>
  <si>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</si>
  <si>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</si>
  <si>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</si>
  <si>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</si>
  <si>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</si>
  <si>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</si>
  <si>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</si>
  <si>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</si>
  <si>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</si>
  <si>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</si>
  <si>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</si>
  <si>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</si>
  <si>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>SPO / SPI / SAR</t>
  </si>
  <si>
    <t>SAR / SPI / SPO</t>
  </si>
  <si>
    <t>SPO / SAR / SPI</t>
  </si>
  <si>
    <t>SPO / Diretoria</t>
  </si>
  <si>
    <t>Diretoria / Procuradoria</t>
  </si>
  <si>
    <t>SAR / SPO / SIA / Diretoria</t>
  </si>
  <si>
    <t>SAR / SPI / SPO / SIA</t>
  </si>
  <si>
    <t>SRA / Diretoria</t>
  </si>
  <si>
    <t>SIA / Diretoria</t>
  </si>
  <si>
    <t>SAS / Diretoria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</si>
</sst>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* #,##0.00_-;\-&quot;R$&quot;* #,##0.00_-;_-&quot;R$&quot;* &quot;-&quot;??_-;_-@_-"/>
    <numFmt numFmtId="164" formatCode="&quot;R$&quot;\ #,##0.00;[Red]\-&quot;R$&quot;\ #,##0.00"/>
    <numFmt numFmtId="165" formatCode="[$USD]\ #,##0.00"/>
    <numFmt numFmtId="166" formatCode="_-[$USD]\ * #,##0.00_-;\-[$USD]\ * #,##0.00_-;_-[$USD]\ * &quot;-&quot;??_-;_-@_-"/>
    <numFmt numFmtId="167" formatCode="&quot;R$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rgb="FF00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theme="9" tint="0.39994506668294322"/>
      </left>
      <right style="thin">
        <color theme="9" tint="0.39994506668294322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quotePrefix="1" applyFon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9" fillId="5" borderId="0" xfId="0" applyFont="1" applyFill="1" applyAlignment="1">
      <alignment horizontal="left" vertical="center" wrapText="1"/>
    </xf>
    <xf numFmtId="4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/>
    </xf>
    <xf numFmtId="165" fontId="9" fillId="5" borderId="0" xfId="0" applyNumberFormat="1" applyFont="1" applyFill="1" applyAlignment="1">
      <alignment horizontal="right"/>
    </xf>
    <xf numFmtId="164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6" fontId="9" fillId="0" borderId="5" xfId="0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1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17" fontId="11" fillId="0" borderId="5" xfId="0" applyNumberFormat="1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Alignment="1">
      <alignment horizontal="left" vertical="center"/>
    </xf>
    <xf numFmtId="167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/>
    <xf numFmtId="0" fontId="9" fillId="0" borderId="5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/>
    <xf numFmtId="0" fontId="11" fillId="0" borderId="5" xfId="0" applyFont="1" applyFill="1" applyBorder="1"/>
    <xf numFmtId="0" fontId="9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9" fillId="6" borderId="5" xfId="0" applyFont="1" applyFill="1" applyBorder="1"/>
    <xf numFmtId="0" fontId="12" fillId="0" borderId="5" xfId="0" applyFont="1" applyBorder="1" applyAlignment="1">
      <alignment horizontal="left" vertical="center"/>
    </xf>
    <xf numFmtId="0" fontId="9" fillId="0" borderId="5" xfId="0" quotePrefix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/>
    </xf>
    <xf numFmtId="0" fontId="9" fillId="0" borderId="5" xfId="0" quotePrefix="1" applyFont="1" applyFill="1" applyBorder="1" applyAlignment="1">
      <alignment horizontal="left" vertical="center"/>
    </xf>
    <xf numFmtId="14" fontId="9" fillId="0" borderId="5" xfId="0" applyNumberFormat="1" applyFont="1" applyFill="1" applyBorder="1" applyAlignment="1">
      <alignment horizontal="left" vertical="center" wrapText="1"/>
    </xf>
    <xf numFmtId="17" fontId="9" fillId="0" borderId="5" xfId="0" applyNumberFormat="1" applyFont="1" applyFill="1" applyBorder="1" applyAlignment="1">
      <alignment horizontal="center" vertical="center" wrapText="1"/>
    </xf>
    <xf numFmtId="44" fontId="10" fillId="7" borderId="1" xfId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166" fontId="10" fillId="7" borderId="3" xfId="0" applyNumberFormat="1" applyFont="1" applyFill="1" applyBorder="1" applyAlignment="1">
      <alignment horizontal="center"/>
    </xf>
    <xf numFmtId="44" fontId="10" fillId="7" borderId="3" xfId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44" fontId="9" fillId="0" borderId="5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/>
    </xf>
    <xf numFmtId="17" fontId="9" fillId="0" borderId="5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>
      <alignment horizontal="center" vertical="center"/>
    </xf>
    <xf numFmtId="44" fontId="9" fillId="0" borderId="7" xfId="1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7" fontId="9" fillId="8" borderId="5" xfId="0" applyNumberFormat="1" applyFont="1" applyFill="1" applyBorder="1" applyAlignment="1">
      <alignment horizontal="center"/>
    </xf>
    <xf numFmtId="167" fontId="9" fillId="9" borderId="5" xfId="0" applyNumberFormat="1" applyFont="1" applyFill="1" applyBorder="1" applyAlignment="1">
      <alignment horizontal="center"/>
    </xf>
    <xf numFmtId="167" fontId="9" fillId="9" borderId="7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6" borderId="5" xfId="0" applyFont="1" applyFill="1" applyBorder="1" applyAlignment="1"/>
    <xf numFmtId="167" fontId="9" fillId="8" borderId="7" xfId="0" applyNumberFormat="1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67" fontId="9" fillId="0" borderId="7" xfId="0" applyNumberFormat="1" applyFont="1" applyBorder="1" applyAlignment="1">
      <alignment horizontal="center"/>
    </xf>
    <xf numFmtId="17" fontId="11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4" fontId="9" fillId="0" borderId="0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/>
    </xf>
    <xf numFmtId="17" fontId="11" fillId="0" borderId="7" xfId="0" applyNumberFormat="1" applyFont="1" applyFill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14" fontId="11" fillId="0" borderId="5" xfId="0" applyNumberFormat="1" applyFont="1" applyFill="1" applyBorder="1" applyAlignment="1">
      <alignment horizontal="left" vertical="center"/>
    </xf>
    <xf numFmtId="14" fontId="9" fillId="0" borderId="15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vertical="center"/>
    </xf>
    <xf numFmtId="167" fontId="9" fillId="0" borderId="15" xfId="0" applyNumberFormat="1" applyFont="1" applyFill="1" applyBorder="1" applyAlignment="1">
      <alignment horizontal="left"/>
    </xf>
    <xf numFmtId="167" fontId="9" fillId="0" borderId="16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/>
    </xf>
    <xf numFmtId="16" fontId="9" fillId="0" borderId="5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 vertical="center"/>
    </xf>
    <xf numFmtId="17" fontId="11" fillId="0" borderId="5" xfId="0" applyNumberFormat="1" applyFont="1" applyFill="1" applyBorder="1" applyAlignment="1">
      <alignment horizontal="left" vertical="center"/>
    </xf>
    <xf numFmtId="17" fontId="9" fillId="0" borderId="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17" fontId="9" fillId="0" borderId="15" xfId="0" applyNumberFormat="1" applyFont="1" applyFill="1" applyBorder="1" applyAlignment="1">
      <alignment horizontal="left"/>
    </xf>
    <xf numFmtId="17" fontId="9" fillId="0" borderId="5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textRotation="90" wrapText="1"/>
    </xf>
    <xf numFmtId="0" fontId="9" fillId="0" borderId="4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rj1201\anac\ASINT\02%20-%20PROJETO%20PRIORIT&#193;RIO\1.%20Plano%20de%20Atua&#231;&#227;o%20Internacional\2.%20Plano%20Publicado\2018_01_Janeiro\Miss&#245;es%202018%20-%20Ranking%20de%20prioriza&#231;&#227;o%20-%20Proposta%20Final%20+%20revis&#227;o%20S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érios"/>
      <sheetName val="Pesos"/>
      <sheetName val="Histórico alterações"/>
      <sheetName val="Missões 2018 - Geral BASE"/>
    </sheetNames>
    <sheetDataSet>
      <sheetData sheetId="0" refreshError="1"/>
      <sheetData sheetId="1" refreshError="1">
        <row r="13">
          <cell r="B13">
            <v>0.4</v>
          </cell>
          <cell r="C13">
            <v>0.2</v>
          </cell>
          <cell r="D13">
            <v>0.3</v>
          </cell>
          <cell r="E13">
            <v>0.1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zoomScaleNormal="100" zoomScaleSheetLayoutView="69" workbookViewId="0">
      <selection activeCell="C8" sqref="C8:C12"/>
    </sheetView>
  </sheetViews>
  <sheetFormatPr defaultColWidth="9.140625" defaultRowHeight="15" x14ac:dyDescent="0.25"/>
  <cols>
    <col min="1" max="1" width="72.140625" style="1" customWidth="1"/>
    <col min="2" max="2" width="47.5703125" style="2" customWidth="1"/>
    <col min="3" max="3" width="106.85546875" style="1" customWidth="1"/>
    <col min="4" max="16384" width="9.140625" style="1"/>
  </cols>
  <sheetData>
    <row r="1" spans="1:3" x14ac:dyDescent="0.25">
      <c r="A1" s="5" t="s">
        <v>11</v>
      </c>
    </row>
    <row r="2" spans="1:3" x14ac:dyDescent="0.25">
      <c r="A2" s="5" t="s">
        <v>12</v>
      </c>
    </row>
    <row r="3" spans="1:3" x14ac:dyDescent="0.25">
      <c r="A3" s="5" t="s">
        <v>13</v>
      </c>
    </row>
    <row r="4" spans="1:3" x14ac:dyDescent="0.25">
      <c r="A4" s="5" t="s">
        <v>14</v>
      </c>
    </row>
    <row r="5" spans="1:3" x14ac:dyDescent="0.25">
      <c r="A5" s="5"/>
    </row>
    <row r="6" spans="1:3" ht="20.100000000000001" customHeight="1" x14ac:dyDescent="0.25">
      <c r="A6" s="149" t="s">
        <v>0</v>
      </c>
      <c r="B6" s="149"/>
      <c r="C6" s="149"/>
    </row>
    <row r="7" spans="1:3" ht="20.100000000000001" customHeight="1" x14ac:dyDescent="0.25">
      <c r="A7" s="149" t="s">
        <v>1</v>
      </c>
      <c r="B7" s="149"/>
      <c r="C7" s="4" t="s">
        <v>5</v>
      </c>
    </row>
    <row r="8" spans="1:3" ht="33.75" customHeight="1" x14ac:dyDescent="0.25">
      <c r="A8" s="152" t="s">
        <v>170</v>
      </c>
      <c r="B8" s="152"/>
      <c r="C8" s="150"/>
    </row>
    <row r="9" spans="1:3" ht="33" customHeight="1" x14ac:dyDescent="0.25">
      <c r="A9" s="156" t="s">
        <v>7</v>
      </c>
      <c r="B9" s="156"/>
      <c r="C9" s="150"/>
    </row>
    <row r="10" spans="1:3" ht="33" customHeight="1" x14ac:dyDescent="0.25">
      <c r="A10" s="157" t="s">
        <v>8</v>
      </c>
      <c r="B10" s="157"/>
      <c r="C10" s="150"/>
    </row>
    <row r="11" spans="1:3" ht="33" customHeight="1" x14ac:dyDescent="0.25">
      <c r="A11" s="157" t="s">
        <v>9</v>
      </c>
      <c r="B11" s="157"/>
      <c r="C11" s="150"/>
    </row>
    <row r="12" spans="1:3" ht="33" customHeight="1" x14ac:dyDescent="0.25">
      <c r="A12" s="157" t="s">
        <v>10</v>
      </c>
      <c r="B12" s="157"/>
      <c r="C12" s="150"/>
    </row>
    <row r="13" spans="1:3" ht="6.75" customHeight="1" x14ac:dyDescent="0.25">
      <c r="A13" s="151"/>
      <c r="B13" s="151"/>
      <c r="C13" s="3"/>
    </row>
    <row r="14" spans="1:3" ht="33.75" customHeight="1" x14ac:dyDescent="0.25">
      <c r="A14" s="152" t="s">
        <v>171</v>
      </c>
      <c r="B14" s="152"/>
      <c r="C14" s="150"/>
    </row>
    <row r="15" spans="1:3" ht="33" customHeight="1" x14ac:dyDescent="0.25">
      <c r="A15" s="156" t="s">
        <v>6</v>
      </c>
      <c r="B15" s="156"/>
      <c r="C15" s="150"/>
    </row>
    <row r="16" spans="1:3" ht="33" customHeight="1" x14ac:dyDescent="0.25">
      <c r="A16" s="157" t="s">
        <v>3</v>
      </c>
      <c r="B16" s="157"/>
      <c r="C16" s="150"/>
    </row>
    <row r="17" spans="1:3" ht="33" customHeight="1" x14ac:dyDescent="0.25">
      <c r="A17" s="157" t="s">
        <v>2</v>
      </c>
      <c r="B17" s="157"/>
      <c r="C17" s="150"/>
    </row>
    <row r="18" spans="1:3" ht="33" customHeight="1" x14ac:dyDescent="0.25">
      <c r="A18" s="157" t="s">
        <v>4</v>
      </c>
      <c r="B18" s="157"/>
      <c r="C18" s="150"/>
    </row>
    <row r="19" spans="1:3" ht="6.75" customHeight="1" x14ac:dyDescent="0.25">
      <c r="A19" s="151"/>
      <c r="B19" s="151"/>
      <c r="C19" s="3"/>
    </row>
    <row r="20" spans="1:3" ht="33" customHeight="1" x14ac:dyDescent="0.25">
      <c r="A20" s="152" t="s">
        <v>172</v>
      </c>
      <c r="B20" s="152"/>
      <c r="C20" s="153"/>
    </row>
    <row r="21" spans="1:3" ht="44.25" customHeight="1" x14ac:dyDescent="0.25">
      <c r="A21" s="156" t="s">
        <v>19</v>
      </c>
      <c r="B21" s="156"/>
      <c r="C21" s="154"/>
    </row>
    <row r="22" spans="1:3" ht="33" customHeight="1" x14ac:dyDescent="0.25">
      <c r="A22" s="158" t="s">
        <v>20</v>
      </c>
      <c r="B22" s="158"/>
      <c r="C22" s="154"/>
    </row>
    <row r="23" spans="1:3" ht="43.5" customHeight="1" x14ac:dyDescent="0.25">
      <c r="A23" s="158" t="s">
        <v>21</v>
      </c>
      <c r="B23" s="158"/>
      <c r="C23" s="154"/>
    </row>
    <row r="24" spans="1:3" ht="45" customHeight="1" x14ac:dyDescent="0.25">
      <c r="A24" s="159" t="s">
        <v>22</v>
      </c>
      <c r="B24" s="159"/>
      <c r="C24" s="155"/>
    </row>
    <row r="25" spans="1:3" ht="6.75" customHeight="1" x14ac:dyDescent="0.25">
      <c r="A25" s="151"/>
      <c r="B25" s="151"/>
      <c r="C25" s="3"/>
    </row>
    <row r="26" spans="1:3" ht="33.75" customHeight="1" x14ac:dyDescent="0.25">
      <c r="A26" s="152" t="s">
        <v>173</v>
      </c>
      <c r="B26" s="152"/>
      <c r="C26" s="153"/>
    </row>
    <row r="27" spans="1:3" ht="62.25" customHeight="1" x14ac:dyDescent="0.25">
      <c r="A27" s="156" t="s">
        <v>15</v>
      </c>
      <c r="B27" s="156"/>
      <c r="C27" s="154"/>
    </row>
    <row r="28" spans="1:3" ht="33" customHeight="1" x14ac:dyDescent="0.25">
      <c r="A28" s="157" t="s">
        <v>16</v>
      </c>
      <c r="B28" s="157"/>
      <c r="C28" s="154"/>
    </row>
    <row r="29" spans="1:3" ht="33" customHeight="1" x14ac:dyDescent="0.25">
      <c r="A29" s="157" t="s">
        <v>17</v>
      </c>
      <c r="B29" s="157"/>
      <c r="C29" s="154"/>
    </row>
    <row r="30" spans="1:3" ht="33" customHeight="1" x14ac:dyDescent="0.25">
      <c r="A30" s="157" t="s">
        <v>18</v>
      </c>
      <c r="B30" s="157"/>
      <c r="C30" s="155"/>
    </row>
  </sheetData>
  <mergeCells count="29">
    <mergeCell ref="A10:B10"/>
    <mergeCell ref="A11:B11"/>
    <mergeCell ref="A12:B12"/>
    <mergeCell ref="A27:B27"/>
    <mergeCell ref="A28:B28"/>
    <mergeCell ref="A20:B20"/>
    <mergeCell ref="A13:B13"/>
    <mergeCell ref="A29:B29"/>
    <mergeCell ref="A30:B30"/>
    <mergeCell ref="A21:B21"/>
    <mergeCell ref="A22:B22"/>
    <mergeCell ref="A23:B23"/>
    <mergeCell ref="A24:B24"/>
    <mergeCell ref="A6:C6"/>
    <mergeCell ref="C14:C18"/>
    <mergeCell ref="A19:B19"/>
    <mergeCell ref="A26:B26"/>
    <mergeCell ref="A8:B8"/>
    <mergeCell ref="A14:B14"/>
    <mergeCell ref="A7:B7"/>
    <mergeCell ref="C8:C12"/>
    <mergeCell ref="C26:C30"/>
    <mergeCell ref="A15:B15"/>
    <mergeCell ref="A16:B16"/>
    <mergeCell ref="A17:B17"/>
    <mergeCell ref="A18:B18"/>
    <mergeCell ref="A9:B9"/>
    <mergeCell ref="C20:C24"/>
    <mergeCell ref="A25:B25"/>
  </mergeCells>
  <pageMargins left="0.51181102362204722" right="0.51181102362204722" top="0.78740157480314965" bottom="0.78740157480314965" header="0.31496062992125984" footer="0.31496062992125984"/>
  <pageSetup paperSize="9" scale="57" fitToWidth="0" orientation="landscape" r:id="rId1"/>
  <rowBreaks count="1" manualBreakCount="1">
    <brk id="1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3" sqref="E13"/>
    </sheetView>
  </sheetViews>
  <sheetFormatPr defaultColWidth="9.140625" defaultRowHeight="15.75" x14ac:dyDescent="0.25"/>
  <cols>
    <col min="1" max="1" width="14.5703125" style="11" bestFit="1" customWidth="1"/>
    <col min="2" max="16384" width="9.140625" style="11"/>
  </cols>
  <sheetData>
    <row r="1" spans="1:5" s="6" customFormat="1" x14ac:dyDescent="0.25">
      <c r="A1" s="160" t="s">
        <v>23</v>
      </c>
      <c r="B1" s="160"/>
      <c r="C1" s="160"/>
      <c r="D1" s="160"/>
      <c r="E1" s="160"/>
    </row>
    <row r="2" spans="1:5" s="6" customFormat="1" x14ac:dyDescent="0.25">
      <c r="A2" s="7"/>
      <c r="B2" s="8" t="s">
        <v>24</v>
      </c>
      <c r="C2" s="8" t="s">
        <v>25</v>
      </c>
      <c r="D2" s="8" t="s">
        <v>26</v>
      </c>
      <c r="E2" s="8" t="s">
        <v>27</v>
      </c>
    </row>
    <row r="3" spans="1:5" x14ac:dyDescent="0.25">
      <c r="A3" s="9" t="s">
        <v>28</v>
      </c>
      <c r="B3" s="10"/>
      <c r="C3" s="10"/>
      <c r="D3" s="10"/>
      <c r="E3" s="10"/>
    </row>
    <row r="4" spans="1:5" x14ac:dyDescent="0.25">
      <c r="A4" s="9" t="s">
        <v>29</v>
      </c>
      <c r="B4" s="10"/>
      <c r="C4" s="10"/>
      <c r="D4" s="10"/>
      <c r="E4" s="10"/>
    </row>
    <row r="5" spans="1:5" x14ac:dyDescent="0.25">
      <c r="A5" s="9" t="s">
        <v>30</v>
      </c>
      <c r="B5" s="10">
        <v>0.3</v>
      </c>
      <c r="C5" s="10">
        <v>0.1</v>
      </c>
      <c r="D5" s="10">
        <v>0.4</v>
      </c>
      <c r="E5" s="10">
        <v>0.2</v>
      </c>
    </row>
    <row r="6" spans="1:5" x14ac:dyDescent="0.25">
      <c r="A6" s="12" t="s">
        <v>31</v>
      </c>
      <c r="B6" s="10">
        <v>0.4</v>
      </c>
      <c r="C6" s="10">
        <v>0.3</v>
      </c>
      <c r="D6" s="10">
        <v>0.2</v>
      </c>
      <c r="E6" s="10">
        <v>0.1</v>
      </c>
    </row>
    <row r="7" spans="1:5" x14ac:dyDescent="0.25">
      <c r="A7" s="9" t="s">
        <v>32</v>
      </c>
      <c r="B7" s="10">
        <v>0.4</v>
      </c>
      <c r="C7" s="10">
        <v>0.3</v>
      </c>
      <c r="D7" s="10">
        <v>0.2</v>
      </c>
      <c r="E7" s="10">
        <v>0.1</v>
      </c>
    </row>
    <row r="8" spans="1:5" x14ac:dyDescent="0.25">
      <c r="A8" s="9" t="s">
        <v>33</v>
      </c>
      <c r="B8" s="10">
        <v>0.4</v>
      </c>
      <c r="C8" s="10">
        <v>0.2</v>
      </c>
      <c r="D8" s="10">
        <v>0.3</v>
      </c>
      <c r="E8" s="10">
        <v>0.1</v>
      </c>
    </row>
    <row r="9" spans="1:5" x14ac:dyDescent="0.25">
      <c r="A9" s="9" t="s">
        <v>34</v>
      </c>
      <c r="B9" s="10">
        <v>0.4</v>
      </c>
      <c r="C9" s="10">
        <v>0.3</v>
      </c>
      <c r="D9" s="10">
        <v>0.2</v>
      </c>
      <c r="E9" s="10">
        <v>0.1</v>
      </c>
    </row>
    <row r="10" spans="1:5" x14ac:dyDescent="0.25">
      <c r="A10" s="9" t="s">
        <v>35</v>
      </c>
      <c r="B10" s="10"/>
      <c r="C10" s="10"/>
      <c r="D10" s="10"/>
      <c r="E10" s="10"/>
    </row>
    <row r="11" spans="1:5" x14ac:dyDescent="0.25">
      <c r="A11" s="9" t="s">
        <v>36</v>
      </c>
      <c r="B11" s="10"/>
      <c r="C11" s="10"/>
      <c r="D11" s="10"/>
      <c r="E11" s="10"/>
    </row>
    <row r="12" spans="1:5" x14ac:dyDescent="0.25">
      <c r="A12" s="9" t="s">
        <v>37</v>
      </c>
      <c r="B12" s="10">
        <v>0.4</v>
      </c>
      <c r="C12" s="10">
        <v>0.3</v>
      </c>
      <c r="D12" s="10">
        <v>0.2</v>
      </c>
      <c r="E12" s="10">
        <v>0.1</v>
      </c>
    </row>
    <row r="13" spans="1:5" s="15" customFormat="1" x14ac:dyDescent="0.25">
      <c r="A13" s="13" t="s">
        <v>460</v>
      </c>
      <c r="B13" s="14">
        <v>0.4</v>
      </c>
      <c r="C13" s="14">
        <v>0.2</v>
      </c>
      <c r="D13" s="14">
        <v>0.3</v>
      </c>
      <c r="E13" s="14">
        <v>0.1</v>
      </c>
    </row>
    <row r="14" spans="1:5" x14ac:dyDescent="0.25">
      <c r="B14" s="16"/>
      <c r="C14" s="16"/>
      <c r="D14" s="16"/>
      <c r="E14" s="16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XEZ176"/>
  <sheetViews>
    <sheetView topLeftCell="B1" zoomScaleNormal="100" workbookViewId="0">
      <pane xSplit="3" ySplit="6" topLeftCell="H7" activePane="bottomRight" state="frozen"/>
      <selection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140625" defaultRowHeight="10.5" x14ac:dyDescent="0.15"/>
  <cols>
    <col min="1" max="1" width="5" style="24" hidden="1" customWidth="1"/>
    <col min="2" max="2" width="7.7109375" style="24" customWidth="1"/>
    <col min="3" max="3" width="60.42578125" style="23" customWidth="1"/>
    <col min="4" max="4" width="11.42578125" style="23" customWidth="1"/>
    <col min="5" max="5" width="18.7109375" style="23" customWidth="1"/>
    <col min="6" max="6" width="14" style="24" customWidth="1"/>
    <col min="7" max="7" width="15" style="24" customWidth="1"/>
    <col min="8" max="8" width="14.42578125" style="24" customWidth="1"/>
    <col min="9" max="9" width="16.7109375" style="24" customWidth="1"/>
    <col min="10" max="10" width="12.7109375" style="24" customWidth="1"/>
    <col min="11" max="11" width="16.7109375" style="24" customWidth="1"/>
    <col min="12" max="12" width="17.7109375" style="24" hidden="1" customWidth="1"/>
    <col min="13" max="13" width="17" style="24" hidden="1" customWidth="1"/>
    <col min="14" max="14" width="19.28515625" style="24" customWidth="1"/>
    <col min="15" max="15" width="19.28515625" style="24" hidden="1" customWidth="1"/>
    <col min="16" max="16" width="19.42578125" style="23" hidden="1" customWidth="1"/>
    <col min="17" max="17" width="34.28515625" style="23" hidden="1" customWidth="1"/>
    <col min="18" max="21" width="5.7109375" style="23" customWidth="1"/>
    <col min="22" max="22" width="10.42578125" style="23" customWidth="1"/>
    <col min="23" max="23" width="11.7109375" style="23" customWidth="1"/>
    <col min="24" max="24" width="37" style="23" customWidth="1"/>
    <col min="25" max="25" width="11.85546875" style="23" customWidth="1"/>
    <col min="26" max="26" width="13.5703125" style="23" customWidth="1"/>
    <col min="27" max="27" width="11.7109375" style="23" bestFit="1" customWidth="1"/>
    <col min="28" max="28" width="15.140625" style="23" bestFit="1" customWidth="1"/>
    <col min="29" max="29" width="16.85546875" style="23" customWidth="1"/>
    <col min="30" max="30" width="17.5703125" style="23" bestFit="1" customWidth="1"/>
    <col min="31" max="31" width="13.5703125" style="23" customWidth="1"/>
    <col min="32" max="16384" width="9.140625" style="23"/>
  </cols>
  <sheetData>
    <row r="1" spans="1:31" ht="24" customHeight="1" x14ac:dyDescent="0.15">
      <c r="A1" s="167" t="s">
        <v>166</v>
      </c>
      <c r="B1" s="168"/>
      <c r="C1" s="169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6"/>
      <c r="P1" s="27"/>
      <c r="R1" s="162" t="s">
        <v>177</v>
      </c>
      <c r="S1" s="162" t="s">
        <v>178</v>
      </c>
      <c r="T1" s="162" t="s">
        <v>276</v>
      </c>
      <c r="U1" s="162" t="s">
        <v>179</v>
      </c>
      <c r="V1" s="164"/>
      <c r="W1" s="166"/>
      <c r="Y1" s="17" t="s">
        <v>61</v>
      </c>
      <c r="Z1" s="17" t="s">
        <v>62</v>
      </c>
      <c r="AA1" s="17" t="s">
        <v>63</v>
      </c>
      <c r="AB1" s="17" t="s">
        <v>64</v>
      </c>
      <c r="AC1" s="17" t="s">
        <v>65</v>
      </c>
      <c r="AD1" s="17" t="s">
        <v>66</v>
      </c>
      <c r="AE1" s="17" t="s">
        <v>67</v>
      </c>
    </row>
    <row r="2" spans="1:31" ht="9.9499999999999993" customHeight="1" x14ac:dyDescent="0.15">
      <c r="A2" s="170"/>
      <c r="B2" s="171"/>
      <c r="C2" s="172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16"/>
      <c r="P2" s="100"/>
      <c r="R2" s="163"/>
      <c r="S2" s="163"/>
      <c r="T2" s="163"/>
      <c r="U2" s="163"/>
      <c r="V2" s="165"/>
      <c r="W2" s="166"/>
      <c r="Y2" s="18">
        <v>3.35</v>
      </c>
      <c r="Z2" s="18">
        <v>270</v>
      </c>
      <c r="AA2" s="19" t="s">
        <v>24</v>
      </c>
      <c r="AB2" s="20">
        <v>192</v>
      </c>
      <c r="AC2" s="18">
        <v>1000</v>
      </c>
      <c r="AD2" s="20">
        <v>1750</v>
      </c>
      <c r="AE2" s="21">
        <v>110</v>
      </c>
    </row>
    <row r="3" spans="1:31" ht="9.9499999999999993" customHeight="1" x14ac:dyDescent="0.15">
      <c r="A3" s="170"/>
      <c r="B3" s="171"/>
      <c r="C3" s="172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16"/>
      <c r="P3" s="100"/>
      <c r="R3" s="163"/>
      <c r="S3" s="163"/>
      <c r="T3" s="163"/>
      <c r="U3" s="163"/>
      <c r="V3" s="165"/>
      <c r="W3" s="166"/>
      <c r="Y3" s="19"/>
      <c r="Z3" s="19"/>
      <c r="AA3" s="19" t="s">
        <v>25</v>
      </c>
      <c r="AB3" s="20">
        <v>272</v>
      </c>
      <c r="AC3" s="19"/>
      <c r="AD3" s="19"/>
      <c r="AE3" s="22"/>
    </row>
    <row r="4" spans="1:31" ht="9.9499999999999993" customHeight="1" x14ac:dyDescent="0.15">
      <c r="A4" s="170"/>
      <c r="B4" s="171"/>
      <c r="C4" s="172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16"/>
      <c r="P4" s="100"/>
      <c r="R4" s="163"/>
      <c r="S4" s="163"/>
      <c r="T4" s="163"/>
      <c r="U4" s="163"/>
      <c r="V4" s="165"/>
      <c r="W4" s="166"/>
      <c r="Y4" s="19"/>
      <c r="Z4" s="19"/>
      <c r="AA4" s="19" t="s">
        <v>26</v>
      </c>
      <c r="AB4" s="20">
        <v>322</v>
      </c>
      <c r="AC4" s="19"/>
      <c r="AD4" s="19"/>
      <c r="AE4" s="22"/>
    </row>
    <row r="5" spans="1:31" ht="9.9499999999999993" customHeight="1" x14ac:dyDescent="0.15">
      <c r="A5" s="78"/>
      <c r="B5" s="117" t="s">
        <v>46</v>
      </c>
      <c r="C5" s="117" t="s">
        <v>39</v>
      </c>
      <c r="D5" s="117" t="s">
        <v>45</v>
      </c>
      <c r="E5" s="117" t="s">
        <v>40</v>
      </c>
      <c r="F5" s="117" t="s">
        <v>47</v>
      </c>
      <c r="G5" s="117" t="s">
        <v>48</v>
      </c>
      <c r="H5" s="117" t="s">
        <v>49</v>
      </c>
      <c r="I5" s="117" t="s">
        <v>41</v>
      </c>
      <c r="J5" s="117" t="s">
        <v>255</v>
      </c>
      <c r="K5" s="117" t="s">
        <v>254</v>
      </c>
      <c r="L5" s="117" t="s">
        <v>52</v>
      </c>
      <c r="M5" s="117" t="s">
        <v>52</v>
      </c>
      <c r="N5" s="117" t="s">
        <v>52</v>
      </c>
      <c r="O5" s="117" t="s">
        <v>57</v>
      </c>
      <c r="P5" s="117" t="s">
        <v>59</v>
      </c>
      <c r="Q5" s="117" t="s">
        <v>256</v>
      </c>
      <c r="R5" s="161" t="s">
        <v>382</v>
      </c>
      <c r="S5" s="161"/>
      <c r="T5" s="161"/>
      <c r="U5" s="161"/>
      <c r="V5" s="117" t="s">
        <v>420</v>
      </c>
      <c r="W5" s="117" t="s">
        <v>416</v>
      </c>
      <c r="X5" s="118"/>
      <c r="Y5" s="42"/>
      <c r="Z5" s="43"/>
      <c r="AA5" s="19" t="s">
        <v>27</v>
      </c>
      <c r="AB5" s="20">
        <v>398</v>
      </c>
      <c r="AC5" s="44"/>
      <c r="AD5" s="44"/>
      <c r="AE5" s="44"/>
    </row>
    <row r="6" spans="1:31" s="25" customFormat="1" ht="9.9499999999999993" customHeight="1" x14ac:dyDescent="0.15">
      <c r="A6" s="79" t="s">
        <v>38</v>
      </c>
      <c r="B6" s="86"/>
      <c r="C6" s="86"/>
      <c r="D6" s="86"/>
      <c r="E6" s="86"/>
      <c r="F6" s="86"/>
      <c r="G6" s="86"/>
      <c r="H6" s="86" t="s">
        <v>50</v>
      </c>
      <c r="I6" s="86" t="s">
        <v>51</v>
      </c>
      <c r="J6" s="86" t="s">
        <v>53</v>
      </c>
      <c r="K6" s="86" t="s">
        <v>54</v>
      </c>
      <c r="L6" s="86" t="s">
        <v>55</v>
      </c>
      <c r="M6" s="86" t="s">
        <v>56</v>
      </c>
      <c r="N6" s="86"/>
      <c r="O6" s="86" t="s">
        <v>58</v>
      </c>
      <c r="P6" s="86" t="s">
        <v>60</v>
      </c>
      <c r="Q6" s="86"/>
      <c r="R6" s="86" t="s">
        <v>24</v>
      </c>
      <c r="S6" s="86" t="s">
        <v>25</v>
      </c>
      <c r="T6" s="86" t="s">
        <v>26</v>
      </c>
      <c r="U6" s="86" t="s">
        <v>27</v>
      </c>
      <c r="V6" s="86" t="s">
        <v>51</v>
      </c>
      <c r="W6" s="86" t="s">
        <v>51</v>
      </c>
      <c r="X6" s="119"/>
      <c r="Y6" s="42"/>
      <c r="Z6" s="43"/>
      <c r="AA6" s="19" t="s">
        <v>68</v>
      </c>
      <c r="AB6" s="20">
        <f>AVERAGE(AB2:AB5)</f>
        <v>296</v>
      </c>
      <c r="AC6" s="44"/>
      <c r="AD6" s="44"/>
      <c r="AE6" s="44"/>
    </row>
    <row r="7" spans="1:31" s="25" customFormat="1" ht="12.75" x14ac:dyDescent="0.15">
      <c r="A7" s="48"/>
      <c r="B7" s="107" t="s">
        <v>72</v>
      </c>
      <c r="C7" s="108" t="s">
        <v>302</v>
      </c>
      <c r="D7" s="103" t="s">
        <v>30</v>
      </c>
      <c r="E7" s="108" t="s">
        <v>42</v>
      </c>
      <c r="F7" s="109" t="s">
        <v>82</v>
      </c>
      <c r="G7" s="109" t="s">
        <v>83</v>
      </c>
      <c r="H7" s="120">
        <v>43101</v>
      </c>
      <c r="I7" s="120">
        <v>43101</v>
      </c>
      <c r="J7" s="109">
        <v>2</v>
      </c>
      <c r="K7" s="103">
        <v>6</v>
      </c>
      <c r="L7" s="87">
        <f t="shared" ref="L7:L16" si="0">K7*$AB$6*J7</f>
        <v>3552</v>
      </c>
      <c r="M7" s="87">
        <f t="shared" ref="M7:M16" si="1">J7*$AD$2</f>
        <v>3500</v>
      </c>
      <c r="N7" s="87">
        <f t="shared" ref="N7:N70" si="2">L7+M7</f>
        <v>7052</v>
      </c>
      <c r="O7" s="88">
        <f>48*J7</f>
        <v>96</v>
      </c>
      <c r="P7" s="89">
        <f t="shared" ref="P7:P38" si="3">O7*$AE$2</f>
        <v>10560</v>
      </c>
      <c r="Q7" s="104" t="s">
        <v>321</v>
      </c>
      <c r="R7" s="90">
        <v>100</v>
      </c>
      <c r="S7" s="90">
        <v>0</v>
      </c>
      <c r="T7" s="90">
        <v>50</v>
      </c>
      <c r="U7" s="90">
        <v>50</v>
      </c>
      <c r="V7" s="91">
        <f>$R7*[1]Pesos!$B$13+$S7*[1]Pesos!$C$13+$T7*[1]Pesos!$D$13+$U7*[1]Pesos!$E$13</f>
        <v>60</v>
      </c>
      <c r="W7" s="97" t="s">
        <v>430</v>
      </c>
      <c r="X7" s="121"/>
      <c r="Y7" s="29"/>
      <c r="Z7" s="29"/>
      <c r="AA7" s="29"/>
      <c r="AB7" s="29"/>
      <c r="AC7" s="29"/>
      <c r="AD7" s="29"/>
      <c r="AE7" s="29"/>
    </row>
    <row r="8" spans="1:31" s="44" customFormat="1" ht="9.9499999999999993" customHeight="1" x14ac:dyDescent="0.15">
      <c r="A8" s="35"/>
      <c r="B8" s="35" t="s">
        <v>123</v>
      </c>
      <c r="C8" s="34" t="s">
        <v>132</v>
      </c>
      <c r="D8" s="39" t="s">
        <v>32</v>
      </c>
      <c r="E8" s="34" t="s">
        <v>42</v>
      </c>
      <c r="F8" s="37" t="s">
        <v>130</v>
      </c>
      <c r="G8" s="37" t="s">
        <v>133</v>
      </c>
      <c r="H8" s="38">
        <v>43110</v>
      </c>
      <c r="I8" s="38">
        <v>43112</v>
      </c>
      <c r="J8" s="35">
        <v>2</v>
      </c>
      <c r="K8" s="50">
        <f>I8-H8+1+3</f>
        <v>6</v>
      </c>
      <c r="L8" s="87">
        <f t="shared" si="0"/>
        <v>3552</v>
      </c>
      <c r="M8" s="87">
        <f t="shared" si="1"/>
        <v>3500</v>
      </c>
      <c r="N8" s="31">
        <f t="shared" si="2"/>
        <v>7052</v>
      </c>
      <c r="O8" s="40">
        <v>32</v>
      </c>
      <c r="P8" s="89">
        <f t="shared" si="3"/>
        <v>3520</v>
      </c>
      <c r="Q8" s="34" t="s">
        <v>314</v>
      </c>
      <c r="R8" s="33">
        <v>0</v>
      </c>
      <c r="S8" s="33">
        <v>0</v>
      </c>
      <c r="T8" s="33">
        <v>50</v>
      </c>
      <c r="U8" s="33">
        <v>0</v>
      </c>
      <c r="V8" s="81">
        <f>$R8*[1]Pesos!$B$13+$S8*[1]Pesos!$C$13+$T8*[1]Pesos!$D$13+$U8*[1]Pesos!$E$13</f>
        <v>15</v>
      </c>
      <c r="W8" s="105" t="s">
        <v>428</v>
      </c>
      <c r="X8" s="121"/>
      <c r="Y8" s="23"/>
      <c r="Z8" s="23"/>
      <c r="AA8" s="23"/>
      <c r="AB8" s="23"/>
      <c r="AC8" s="23"/>
      <c r="AD8" s="23"/>
      <c r="AE8" s="23"/>
    </row>
    <row r="9" spans="1:31" s="44" customFormat="1" ht="9.9499999999999993" customHeight="1" x14ac:dyDescent="0.15">
      <c r="A9" s="35"/>
      <c r="B9" s="48" t="s">
        <v>158</v>
      </c>
      <c r="C9" s="49" t="s">
        <v>222</v>
      </c>
      <c r="D9" s="50" t="s">
        <v>28</v>
      </c>
      <c r="E9" s="49" t="s">
        <v>191</v>
      </c>
      <c r="F9" s="48" t="s">
        <v>70</v>
      </c>
      <c r="G9" s="48" t="s">
        <v>98</v>
      </c>
      <c r="H9" s="51">
        <v>43115</v>
      </c>
      <c r="I9" s="51">
        <v>43119</v>
      </c>
      <c r="J9" s="50">
        <v>1</v>
      </c>
      <c r="K9" s="50">
        <f>I9-H9+1+3</f>
        <v>8</v>
      </c>
      <c r="L9" s="87">
        <f t="shared" si="0"/>
        <v>2368</v>
      </c>
      <c r="M9" s="87">
        <f t="shared" si="1"/>
        <v>1750</v>
      </c>
      <c r="N9" s="31">
        <f t="shared" si="2"/>
        <v>4118</v>
      </c>
      <c r="O9" s="32">
        <f>60*J9</f>
        <v>60</v>
      </c>
      <c r="P9" s="89">
        <f t="shared" si="3"/>
        <v>6600</v>
      </c>
      <c r="Q9" s="50" t="s">
        <v>400</v>
      </c>
      <c r="R9" s="33">
        <v>100</v>
      </c>
      <c r="S9" s="33">
        <v>0</v>
      </c>
      <c r="T9" s="33">
        <v>100</v>
      </c>
      <c r="U9" s="33">
        <v>100</v>
      </c>
      <c r="V9" s="81">
        <f>$R9*[1]Pesos!$B$13+$S9*[1]Pesos!$C$13+$T9*[1]Pesos!$D$13+$U9*[1]Pesos!$E$13</f>
        <v>80</v>
      </c>
      <c r="W9" s="94" t="s">
        <v>429</v>
      </c>
      <c r="X9" s="121"/>
      <c r="Y9" s="42"/>
    </row>
    <row r="10" spans="1:31" s="44" customFormat="1" ht="9.9499999999999993" customHeight="1" x14ac:dyDescent="0.15">
      <c r="A10" s="35"/>
      <c r="B10" s="48" t="s">
        <v>158</v>
      </c>
      <c r="C10" s="49" t="s">
        <v>206</v>
      </c>
      <c r="D10" s="50" t="s">
        <v>28</v>
      </c>
      <c r="E10" s="49" t="s">
        <v>43</v>
      </c>
      <c r="F10" s="48" t="s">
        <v>70</v>
      </c>
      <c r="G10" s="48" t="s">
        <v>268</v>
      </c>
      <c r="H10" s="51">
        <v>43122</v>
      </c>
      <c r="I10" s="51">
        <v>43126</v>
      </c>
      <c r="J10" s="50">
        <v>3</v>
      </c>
      <c r="K10" s="50">
        <f>I10-H10+1+3</f>
        <v>8</v>
      </c>
      <c r="L10" s="87">
        <f t="shared" si="0"/>
        <v>7104</v>
      </c>
      <c r="M10" s="87">
        <f t="shared" si="1"/>
        <v>5250</v>
      </c>
      <c r="N10" s="31">
        <f t="shared" si="2"/>
        <v>12354</v>
      </c>
      <c r="O10" s="32">
        <v>32</v>
      </c>
      <c r="P10" s="89">
        <f t="shared" si="3"/>
        <v>3520</v>
      </c>
      <c r="Q10" s="53" t="s">
        <v>312</v>
      </c>
      <c r="R10" s="33">
        <v>100</v>
      </c>
      <c r="S10" s="33">
        <v>0</v>
      </c>
      <c r="T10" s="33">
        <v>100</v>
      </c>
      <c r="U10" s="33">
        <v>100</v>
      </c>
      <c r="V10" s="81">
        <f>$R10*[1]Pesos!$B$13+$S10*[1]Pesos!$C$13+$T10*[1]Pesos!$D$13+$U10*[1]Pesos!$E$13</f>
        <v>80</v>
      </c>
      <c r="W10" s="94" t="s">
        <v>429</v>
      </c>
      <c r="X10" s="121"/>
      <c r="Y10" s="42"/>
    </row>
    <row r="11" spans="1:31" s="44" customFormat="1" ht="9.9499999999999993" customHeight="1" x14ac:dyDescent="0.15">
      <c r="A11" s="39"/>
      <c r="B11" s="35" t="s">
        <v>72</v>
      </c>
      <c r="C11" s="52" t="s">
        <v>443</v>
      </c>
      <c r="D11" s="66" t="s">
        <v>37</v>
      </c>
      <c r="E11" s="34" t="s">
        <v>183</v>
      </c>
      <c r="F11" s="60" t="s">
        <v>130</v>
      </c>
      <c r="G11" s="60" t="s">
        <v>444</v>
      </c>
      <c r="H11" s="60">
        <v>43122</v>
      </c>
      <c r="I11" s="60">
        <v>43126</v>
      </c>
      <c r="J11" s="37">
        <v>2</v>
      </c>
      <c r="K11" s="50">
        <f>I11-H11+1+3</f>
        <v>8</v>
      </c>
      <c r="L11" s="87">
        <f t="shared" si="0"/>
        <v>4736</v>
      </c>
      <c r="M11" s="87">
        <f t="shared" si="1"/>
        <v>3500</v>
      </c>
      <c r="N11" s="31">
        <f t="shared" si="2"/>
        <v>8236</v>
      </c>
      <c r="O11" s="32">
        <v>50</v>
      </c>
      <c r="P11" s="89">
        <f t="shared" si="3"/>
        <v>5500</v>
      </c>
      <c r="Q11" s="34"/>
      <c r="R11" s="33">
        <v>100</v>
      </c>
      <c r="S11" s="33">
        <v>0</v>
      </c>
      <c r="T11" s="33">
        <v>50</v>
      </c>
      <c r="U11" s="33">
        <v>100</v>
      </c>
      <c r="V11" s="81">
        <f>$R11*[1]Pesos!$B$13+$S11*[1]Pesos!$C$13+$T11*[1]Pesos!$D$13+$U11*[1]Pesos!$E$13</f>
        <v>65</v>
      </c>
      <c r="W11" s="97" t="s">
        <v>430</v>
      </c>
      <c r="X11" s="121"/>
      <c r="Y11" s="28"/>
      <c r="Z11" s="28"/>
      <c r="AA11" s="28"/>
      <c r="AB11" s="28"/>
      <c r="AC11" s="28"/>
      <c r="AD11" s="28"/>
      <c r="AE11" s="28"/>
    </row>
    <row r="12" spans="1:31" s="44" customFormat="1" ht="9.9499999999999993" customHeight="1" x14ac:dyDescent="0.15">
      <c r="A12" s="48"/>
      <c r="B12" s="35" t="s">
        <v>72</v>
      </c>
      <c r="C12" s="34" t="s">
        <v>335</v>
      </c>
      <c r="D12" s="66" t="s">
        <v>31</v>
      </c>
      <c r="E12" s="34" t="s">
        <v>154</v>
      </c>
      <c r="F12" s="37" t="s">
        <v>350</v>
      </c>
      <c r="G12" s="37" t="s">
        <v>441</v>
      </c>
      <c r="H12" s="60">
        <v>43129</v>
      </c>
      <c r="I12" s="60">
        <v>43131</v>
      </c>
      <c r="J12" s="37">
        <v>1</v>
      </c>
      <c r="K12" s="36">
        <v>5</v>
      </c>
      <c r="L12" s="87">
        <f t="shared" si="0"/>
        <v>1480</v>
      </c>
      <c r="M12" s="87">
        <f t="shared" si="1"/>
        <v>1750</v>
      </c>
      <c r="N12" s="31">
        <f t="shared" si="2"/>
        <v>3230</v>
      </c>
      <c r="O12" s="32">
        <v>20</v>
      </c>
      <c r="P12" s="89">
        <f t="shared" si="3"/>
        <v>2200</v>
      </c>
      <c r="Q12" s="34"/>
      <c r="R12" s="33">
        <v>100</v>
      </c>
      <c r="S12" s="33">
        <v>50</v>
      </c>
      <c r="T12" s="33">
        <v>50</v>
      </c>
      <c r="U12" s="33">
        <v>50</v>
      </c>
      <c r="V12" s="81">
        <f>$R12*[1]Pesos!$B$13+$S12*[1]Pesos!$C$13+$T12*[1]Pesos!$D$13+$U12*[1]Pesos!$E$13</f>
        <v>70</v>
      </c>
      <c r="W12" s="93" t="s">
        <v>429</v>
      </c>
      <c r="X12" s="121"/>
    </row>
    <row r="13" spans="1:31" s="44" customFormat="1" ht="9.9499999999999993" customHeight="1" x14ac:dyDescent="0.15">
      <c r="A13" s="48"/>
      <c r="B13" s="39" t="s">
        <v>72</v>
      </c>
      <c r="C13" s="61" t="s">
        <v>265</v>
      </c>
      <c r="D13" s="36" t="s">
        <v>29</v>
      </c>
      <c r="E13" s="54" t="s">
        <v>43</v>
      </c>
      <c r="F13" s="62" t="s">
        <v>152</v>
      </c>
      <c r="G13" s="62" t="s">
        <v>266</v>
      </c>
      <c r="H13" s="60">
        <v>43132</v>
      </c>
      <c r="I13" s="60">
        <v>43136</v>
      </c>
      <c r="J13" s="40">
        <v>1</v>
      </c>
      <c r="K13" s="50">
        <f>I13-H13+1+3</f>
        <v>8</v>
      </c>
      <c r="L13" s="87">
        <f t="shared" si="0"/>
        <v>2368</v>
      </c>
      <c r="M13" s="87">
        <f t="shared" si="1"/>
        <v>1750</v>
      </c>
      <c r="N13" s="31">
        <f t="shared" si="2"/>
        <v>4118</v>
      </c>
      <c r="O13" s="32">
        <v>60</v>
      </c>
      <c r="P13" s="89">
        <f t="shared" si="3"/>
        <v>6600</v>
      </c>
      <c r="Q13" s="53"/>
      <c r="R13" s="33">
        <v>100</v>
      </c>
      <c r="S13" s="33">
        <v>100</v>
      </c>
      <c r="T13" s="33">
        <v>50</v>
      </c>
      <c r="U13" s="33">
        <v>100</v>
      </c>
      <c r="V13" s="81">
        <f>$R13*[1]Pesos!$B$13+$S13*[1]Pesos!$C$13+$T13*[1]Pesos!$D$13+$U13*[1]Pesos!$E$13</f>
        <v>85</v>
      </c>
      <c r="W13" s="94" t="s">
        <v>429</v>
      </c>
      <c r="X13" s="121"/>
    </row>
    <row r="14" spans="1:31" s="44" customFormat="1" ht="9.9499999999999993" customHeight="1" x14ac:dyDescent="0.15">
      <c r="A14" s="35"/>
      <c r="B14" s="39" t="s">
        <v>72</v>
      </c>
      <c r="C14" s="61" t="s">
        <v>445</v>
      </c>
      <c r="D14" s="36" t="s">
        <v>29</v>
      </c>
      <c r="E14" s="54" t="s">
        <v>43</v>
      </c>
      <c r="F14" s="62" t="s">
        <v>82</v>
      </c>
      <c r="G14" s="62" t="s">
        <v>83</v>
      </c>
      <c r="H14" s="41">
        <v>43132</v>
      </c>
      <c r="I14" s="41">
        <v>43132</v>
      </c>
      <c r="J14" s="40">
        <v>2</v>
      </c>
      <c r="K14" s="50">
        <v>8</v>
      </c>
      <c r="L14" s="87">
        <f t="shared" si="0"/>
        <v>4736</v>
      </c>
      <c r="M14" s="87">
        <f t="shared" si="1"/>
        <v>3500</v>
      </c>
      <c r="N14" s="31">
        <f t="shared" si="2"/>
        <v>8236</v>
      </c>
      <c r="O14" s="32">
        <v>80</v>
      </c>
      <c r="P14" s="89">
        <f t="shared" si="3"/>
        <v>8800</v>
      </c>
      <c r="Q14" s="53"/>
      <c r="R14" s="33">
        <v>100</v>
      </c>
      <c r="S14" s="33">
        <v>50</v>
      </c>
      <c r="T14" s="33">
        <v>50</v>
      </c>
      <c r="U14" s="33">
        <v>100</v>
      </c>
      <c r="V14" s="81">
        <f>$R14*[1]Pesos!$B$13+$S14*[1]Pesos!$C$13+$T14*[1]Pesos!$D$13+$U14*[1]Pesos!$E$13</f>
        <v>75</v>
      </c>
      <c r="W14" s="94" t="s">
        <v>429</v>
      </c>
      <c r="X14" s="121"/>
      <c r="Y14" s="47"/>
      <c r="AA14" s="47"/>
      <c r="AB14" s="47"/>
      <c r="AC14" s="47"/>
      <c r="AD14" s="47"/>
      <c r="AE14" s="47"/>
    </row>
    <row r="15" spans="1:31" s="44" customFormat="1" ht="9.9499999999999993" customHeight="1" x14ac:dyDescent="0.15">
      <c r="A15" s="48"/>
      <c r="B15" s="35" t="s">
        <v>72</v>
      </c>
      <c r="C15" s="34" t="s">
        <v>446</v>
      </c>
      <c r="D15" s="66" t="s">
        <v>31</v>
      </c>
      <c r="E15" s="34" t="s">
        <v>43</v>
      </c>
      <c r="F15" s="48" t="s">
        <v>75</v>
      </c>
      <c r="G15" s="48" t="s">
        <v>75</v>
      </c>
      <c r="H15" s="60">
        <v>43137</v>
      </c>
      <c r="I15" s="60">
        <v>43139</v>
      </c>
      <c r="J15" s="35">
        <v>1</v>
      </c>
      <c r="K15" s="36">
        <v>5</v>
      </c>
      <c r="L15" s="87">
        <f t="shared" si="0"/>
        <v>1480</v>
      </c>
      <c r="M15" s="87">
        <f t="shared" si="1"/>
        <v>1750</v>
      </c>
      <c r="N15" s="31">
        <f t="shared" si="2"/>
        <v>3230</v>
      </c>
      <c r="O15" s="32">
        <v>30</v>
      </c>
      <c r="P15" s="89">
        <f t="shared" si="3"/>
        <v>3300</v>
      </c>
      <c r="Q15" s="34"/>
      <c r="R15" s="33">
        <v>100</v>
      </c>
      <c r="S15" s="33">
        <v>100</v>
      </c>
      <c r="T15" s="33">
        <v>50</v>
      </c>
      <c r="U15" s="33">
        <v>50</v>
      </c>
      <c r="V15" s="81">
        <f>$R15*[1]Pesos!$B$13+$S15*[1]Pesos!$C$13+$T15*[1]Pesos!$D$13+$U15*[1]Pesos!$E$13</f>
        <v>80</v>
      </c>
      <c r="W15" s="94" t="s">
        <v>429</v>
      </c>
      <c r="X15" s="121"/>
      <c r="Y15" s="42"/>
    </row>
    <row r="16" spans="1:31" s="44" customFormat="1" ht="9.9499999999999993" customHeight="1" x14ac:dyDescent="0.15">
      <c r="A16" s="39"/>
      <c r="B16" s="35" t="s">
        <v>72</v>
      </c>
      <c r="C16" s="34" t="s">
        <v>100</v>
      </c>
      <c r="D16" s="39" t="s">
        <v>34</v>
      </c>
      <c r="E16" s="34" t="s">
        <v>43</v>
      </c>
      <c r="F16" s="37" t="s">
        <v>82</v>
      </c>
      <c r="G16" s="37" t="s">
        <v>83</v>
      </c>
      <c r="H16" s="38">
        <v>43137</v>
      </c>
      <c r="I16" s="38">
        <v>43139</v>
      </c>
      <c r="J16" s="37">
        <v>1</v>
      </c>
      <c r="K16" s="50">
        <f>I16-H16+1+3</f>
        <v>6</v>
      </c>
      <c r="L16" s="87">
        <f t="shared" si="0"/>
        <v>1776</v>
      </c>
      <c r="M16" s="87">
        <f t="shared" si="1"/>
        <v>1750</v>
      </c>
      <c r="N16" s="31">
        <f t="shared" si="2"/>
        <v>3526</v>
      </c>
      <c r="O16" s="40">
        <v>24</v>
      </c>
      <c r="P16" s="89">
        <f t="shared" si="3"/>
        <v>2640</v>
      </c>
      <c r="Q16" s="53"/>
      <c r="R16" s="33">
        <v>100</v>
      </c>
      <c r="S16" s="33">
        <v>0</v>
      </c>
      <c r="T16" s="33">
        <v>0</v>
      </c>
      <c r="U16" s="33">
        <v>100</v>
      </c>
      <c r="V16" s="98">
        <f>$R16*[1]Pesos!$B$13+$S16*[1]Pesos!$C$13+$T16*[1]Pesos!$D$13+$U16*[1]Pesos!$E$13</f>
        <v>50</v>
      </c>
      <c r="W16" s="94" t="s">
        <v>429</v>
      </c>
      <c r="X16" s="121"/>
      <c r="Y16" s="23"/>
      <c r="Z16" s="23"/>
      <c r="AA16" s="23"/>
      <c r="AB16" s="23"/>
      <c r="AC16" s="23"/>
      <c r="AD16" s="23"/>
      <c r="AE16" s="23"/>
    </row>
    <row r="17" spans="1:31" s="44" customFormat="1" ht="9.9499999999999993" customHeight="1" x14ac:dyDescent="0.15">
      <c r="A17" s="39"/>
      <c r="B17" s="39" t="s">
        <v>72</v>
      </c>
      <c r="C17" s="54" t="s">
        <v>219</v>
      </c>
      <c r="D17" s="36" t="s">
        <v>37</v>
      </c>
      <c r="E17" s="54" t="s">
        <v>183</v>
      </c>
      <c r="F17" s="39" t="s">
        <v>211</v>
      </c>
      <c r="G17" s="48" t="s">
        <v>236</v>
      </c>
      <c r="H17" s="38">
        <v>43157</v>
      </c>
      <c r="I17" s="38">
        <v>43161</v>
      </c>
      <c r="J17" s="36">
        <v>2</v>
      </c>
      <c r="K17" s="50">
        <f>I17-H17+1+3</f>
        <v>8</v>
      </c>
      <c r="L17" s="87">
        <f>K17*$Z$2*J17/$Y$2</f>
        <v>1289.5522388059701</v>
      </c>
      <c r="M17" s="87">
        <f>J17*$AC$2/$Y$2</f>
        <v>597.01492537313436</v>
      </c>
      <c r="N17" s="31">
        <f t="shared" si="2"/>
        <v>1886.5671641791046</v>
      </c>
      <c r="O17" s="32">
        <v>60</v>
      </c>
      <c r="P17" s="89">
        <f t="shared" si="3"/>
        <v>6600</v>
      </c>
      <c r="Q17" s="50" t="s">
        <v>393</v>
      </c>
      <c r="R17" s="33">
        <v>100</v>
      </c>
      <c r="S17" s="33">
        <v>0</v>
      </c>
      <c r="T17" s="33">
        <v>100</v>
      </c>
      <c r="U17" s="33">
        <v>100</v>
      </c>
      <c r="V17" s="81">
        <f>$R17*[1]Pesos!$B$13+$S17*[1]Pesos!$C$13+$T17*[1]Pesos!$D$13+$U17*[1]Pesos!$E$13</f>
        <v>80</v>
      </c>
      <c r="W17" s="94" t="s">
        <v>429</v>
      </c>
      <c r="X17" s="121"/>
      <c r="Y17" s="42"/>
    </row>
    <row r="18" spans="1:31" s="44" customFormat="1" ht="9.9499999999999993" customHeight="1" x14ac:dyDescent="0.15">
      <c r="A18" s="48"/>
      <c r="B18" s="35" t="s">
        <v>112</v>
      </c>
      <c r="C18" s="34" t="s">
        <v>113</v>
      </c>
      <c r="D18" s="39" t="s">
        <v>32</v>
      </c>
      <c r="E18" s="34" t="s">
        <v>114</v>
      </c>
      <c r="F18" s="37" t="s">
        <v>115</v>
      </c>
      <c r="G18" s="37" t="s">
        <v>116</v>
      </c>
      <c r="H18" s="38">
        <v>43158</v>
      </c>
      <c r="I18" s="38">
        <v>43160</v>
      </c>
      <c r="J18" s="37">
        <v>2</v>
      </c>
      <c r="K18" s="50">
        <f>I18-H18+1+3</f>
        <v>6</v>
      </c>
      <c r="L18" s="87">
        <f t="shared" ref="L18:L24" si="4">K18*$AB$6*J18</f>
        <v>3552</v>
      </c>
      <c r="M18" s="87">
        <f t="shared" ref="M18:M24" si="5">J18*$AD$2</f>
        <v>3500</v>
      </c>
      <c r="N18" s="31">
        <f t="shared" si="2"/>
        <v>7052</v>
      </c>
      <c r="O18" s="40">
        <f>J18*12</f>
        <v>24</v>
      </c>
      <c r="P18" s="89">
        <f t="shared" si="3"/>
        <v>2640</v>
      </c>
      <c r="Q18" s="34" t="s">
        <v>278</v>
      </c>
      <c r="R18" s="33">
        <v>50</v>
      </c>
      <c r="S18" s="33">
        <v>100</v>
      </c>
      <c r="T18" s="33">
        <v>50</v>
      </c>
      <c r="U18" s="33">
        <v>0</v>
      </c>
      <c r="V18" s="81">
        <f>$R18*[1]Pesos!$B$13+$S18*[1]Pesos!$C$13+$T18*[1]Pesos!$D$13+$U18*[1]Pesos!$E$13</f>
        <v>55</v>
      </c>
      <c r="W18" s="97" t="s">
        <v>427</v>
      </c>
      <c r="X18" s="121"/>
      <c r="Y18" s="23"/>
      <c r="Z18" s="23"/>
      <c r="AA18" s="23"/>
      <c r="AB18" s="23"/>
      <c r="AC18" s="23"/>
      <c r="AD18" s="23"/>
      <c r="AE18" s="23"/>
    </row>
    <row r="19" spans="1:31" s="44" customFormat="1" ht="9.9499999999999993" customHeight="1" x14ac:dyDescent="0.15">
      <c r="A19" s="63"/>
      <c r="B19" s="35" t="s">
        <v>134</v>
      </c>
      <c r="C19" s="34" t="s">
        <v>135</v>
      </c>
      <c r="D19" s="39" t="s">
        <v>32</v>
      </c>
      <c r="E19" s="34" t="s">
        <v>42</v>
      </c>
      <c r="F19" s="37" t="s">
        <v>130</v>
      </c>
      <c r="G19" s="37" t="s">
        <v>136</v>
      </c>
      <c r="H19" s="38">
        <v>43159</v>
      </c>
      <c r="I19" s="38">
        <v>43161</v>
      </c>
      <c r="J19" s="35">
        <v>2</v>
      </c>
      <c r="K19" s="50">
        <f>I19-H19+1+3</f>
        <v>6</v>
      </c>
      <c r="L19" s="87">
        <f t="shared" si="4"/>
        <v>3552</v>
      </c>
      <c r="M19" s="87">
        <f t="shared" si="5"/>
        <v>3500</v>
      </c>
      <c r="N19" s="31">
        <f t="shared" si="2"/>
        <v>7052</v>
      </c>
      <c r="O19" s="40">
        <v>32</v>
      </c>
      <c r="P19" s="89">
        <f t="shared" si="3"/>
        <v>3520</v>
      </c>
      <c r="Q19" s="34" t="s">
        <v>280</v>
      </c>
      <c r="R19" s="33">
        <v>100</v>
      </c>
      <c r="S19" s="33">
        <v>100</v>
      </c>
      <c r="T19" s="33">
        <v>50</v>
      </c>
      <c r="U19" s="33">
        <v>0</v>
      </c>
      <c r="V19" s="98">
        <f>$R19*[1]Pesos!$B$13+$S19*[1]Pesos!$C$13+$T19*[1]Pesos!$D$13+$U19*[1]Pesos!$E$13</f>
        <v>75</v>
      </c>
      <c r="W19" s="97" t="s">
        <v>427</v>
      </c>
      <c r="X19" s="121"/>
    </row>
    <row r="20" spans="1:31" s="44" customFormat="1" ht="9.9499999999999993" customHeight="1" x14ac:dyDescent="0.15">
      <c r="A20" s="35"/>
      <c r="B20" s="39" t="s">
        <v>194</v>
      </c>
      <c r="C20" s="54" t="s">
        <v>240</v>
      </c>
      <c r="D20" s="36" t="s">
        <v>28</v>
      </c>
      <c r="E20" s="54" t="s">
        <v>191</v>
      </c>
      <c r="F20" s="39" t="s">
        <v>225</v>
      </c>
      <c r="G20" s="39" t="s">
        <v>226</v>
      </c>
      <c r="H20" s="41">
        <v>43160</v>
      </c>
      <c r="I20" s="41">
        <v>43160</v>
      </c>
      <c r="J20" s="36">
        <v>2</v>
      </c>
      <c r="K20" s="36">
        <v>6</v>
      </c>
      <c r="L20" s="87">
        <f t="shared" si="4"/>
        <v>3552</v>
      </c>
      <c r="M20" s="31">
        <f t="shared" si="5"/>
        <v>3500</v>
      </c>
      <c r="N20" s="31">
        <f t="shared" si="2"/>
        <v>7052</v>
      </c>
      <c r="O20" s="32">
        <f>60*J20</f>
        <v>120</v>
      </c>
      <c r="P20" s="89">
        <f t="shared" si="3"/>
        <v>13200</v>
      </c>
      <c r="Q20" s="53" t="s">
        <v>316</v>
      </c>
      <c r="R20" s="33">
        <v>100</v>
      </c>
      <c r="S20" s="33">
        <v>0</v>
      </c>
      <c r="T20" s="33">
        <v>100</v>
      </c>
      <c r="U20" s="33">
        <v>100</v>
      </c>
      <c r="V20" s="81">
        <f>$R20*[1]Pesos!$B$13+$S20*[1]Pesos!$C$13+$T20*[1]Pesos!$D$13+$U20*[1]Pesos!$E$13</f>
        <v>80</v>
      </c>
      <c r="W20" s="94" t="s">
        <v>429</v>
      </c>
      <c r="X20" s="121"/>
      <c r="Y20" s="42"/>
    </row>
    <row r="21" spans="1:31" s="44" customFormat="1" ht="9.9499999999999993" customHeight="1" x14ac:dyDescent="0.15">
      <c r="A21" s="35"/>
      <c r="B21" s="39" t="s">
        <v>194</v>
      </c>
      <c r="C21" s="54" t="s">
        <v>407</v>
      </c>
      <c r="D21" s="36" t="s">
        <v>28</v>
      </c>
      <c r="E21" s="54" t="s">
        <v>191</v>
      </c>
      <c r="F21" s="39" t="s">
        <v>130</v>
      </c>
      <c r="G21" s="39" t="s">
        <v>98</v>
      </c>
      <c r="H21" s="41">
        <v>43160</v>
      </c>
      <c r="I21" s="41">
        <v>43160</v>
      </c>
      <c r="J21" s="36">
        <v>2</v>
      </c>
      <c r="K21" s="36">
        <v>6</v>
      </c>
      <c r="L21" s="87">
        <f t="shared" si="4"/>
        <v>3552</v>
      </c>
      <c r="M21" s="87">
        <f t="shared" si="5"/>
        <v>3500</v>
      </c>
      <c r="N21" s="31">
        <f t="shared" si="2"/>
        <v>7052</v>
      </c>
      <c r="O21" s="32">
        <f>60*J21</f>
        <v>120</v>
      </c>
      <c r="P21" s="89">
        <f t="shared" si="3"/>
        <v>13200</v>
      </c>
      <c r="Q21" s="53" t="s">
        <v>385</v>
      </c>
      <c r="R21" s="33">
        <v>100</v>
      </c>
      <c r="S21" s="33">
        <v>0</v>
      </c>
      <c r="T21" s="33">
        <v>100</v>
      </c>
      <c r="U21" s="33">
        <v>50</v>
      </c>
      <c r="V21" s="81">
        <f>$R21*[1]Pesos!$B$13+$S21*[1]Pesos!$C$13+$T21*[1]Pesos!$D$13+$U21*[1]Pesos!$E$13</f>
        <v>75</v>
      </c>
      <c r="W21" s="94" t="s">
        <v>429</v>
      </c>
      <c r="X21" s="121"/>
    </row>
    <row r="22" spans="1:31" s="44" customFormat="1" ht="9.9499999999999993" customHeight="1" x14ac:dyDescent="0.15">
      <c r="A22" s="35"/>
      <c r="B22" s="35" t="s">
        <v>112</v>
      </c>
      <c r="C22" s="52" t="s">
        <v>359</v>
      </c>
      <c r="D22" s="66" t="s">
        <v>37</v>
      </c>
      <c r="E22" s="34" t="s">
        <v>183</v>
      </c>
      <c r="F22" s="60" t="s">
        <v>152</v>
      </c>
      <c r="G22" s="60" t="s">
        <v>266</v>
      </c>
      <c r="H22" s="71">
        <v>43160</v>
      </c>
      <c r="I22" s="71">
        <v>43160</v>
      </c>
      <c r="J22" s="37">
        <v>1</v>
      </c>
      <c r="K22" s="50">
        <v>5</v>
      </c>
      <c r="L22" s="87">
        <f t="shared" si="4"/>
        <v>1480</v>
      </c>
      <c r="M22" s="87">
        <f t="shared" si="5"/>
        <v>1750</v>
      </c>
      <c r="N22" s="31">
        <f t="shared" si="2"/>
        <v>3230</v>
      </c>
      <c r="O22" s="32">
        <v>4</v>
      </c>
      <c r="P22" s="89">
        <f t="shared" si="3"/>
        <v>440</v>
      </c>
      <c r="Q22" s="34"/>
      <c r="R22" s="33">
        <v>50</v>
      </c>
      <c r="S22" s="33">
        <v>0</v>
      </c>
      <c r="T22" s="33">
        <v>50</v>
      </c>
      <c r="U22" s="33">
        <v>50</v>
      </c>
      <c r="V22" s="81">
        <f>$R22*[1]Pesos!$B$13+$S22*[1]Pesos!$C$13+$T22*[1]Pesos!$D$13+$U22*[1]Pesos!$E$13</f>
        <v>40</v>
      </c>
      <c r="W22" s="105" t="s">
        <v>428</v>
      </c>
      <c r="X22" s="121"/>
      <c r="Y22" s="23"/>
      <c r="Z22" s="23"/>
      <c r="AA22" s="23"/>
      <c r="AB22" s="23"/>
      <c r="AC22" s="23"/>
      <c r="AD22" s="23"/>
      <c r="AE22" s="23"/>
    </row>
    <row r="23" spans="1:31" s="44" customFormat="1" ht="9.9499999999999993" customHeight="1" x14ac:dyDescent="0.15">
      <c r="A23" s="63"/>
      <c r="B23" s="35" t="s">
        <v>72</v>
      </c>
      <c r="C23" s="52" t="s">
        <v>175</v>
      </c>
      <c r="D23" s="36" t="s">
        <v>30</v>
      </c>
      <c r="E23" s="34" t="s">
        <v>42</v>
      </c>
      <c r="F23" s="37" t="s">
        <v>82</v>
      </c>
      <c r="G23" s="37" t="s">
        <v>83</v>
      </c>
      <c r="H23" s="38">
        <v>43164</v>
      </c>
      <c r="I23" s="38">
        <v>43168</v>
      </c>
      <c r="J23" s="35">
        <v>2</v>
      </c>
      <c r="K23" s="50">
        <f t="shared" ref="K23:K29" si="6">I23-H23+1+3</f>
        <v>8</v>
      </c>
      <c r="L23" s="87">
        <f t="shared" si="4"/>
        <v>4736</v>
      </c>
      <c r="M23" s="87">
        <f t="shared" si="5"/>
        <v>3500</v>
      </c>
      <c r="N23" s="31">
        <f t="shared" si="2"/>
        <v>8236</v>
      </c>
      <c r="O23" s="32">
        <f>16*J23</f>
        <v>32</v>
      </c>
      <c r="P23" s="89">
        <f t="shared" si="3"/>
        <v>3520</v>
      </c>
      <c r="Q23" s="53" t="s">
        <v>323</v>
      </c>
      <c r="R23" s="33">
        <v>100</v>
      </c>
      <c r="S23" s="33">
        <v>0</v>
      </c>
      <c r="T23" s="33">
        <v>100</v>
      </c>
      <c r="U23" s="33">
        <v>100</v>
      </c>
      <c r="V23" s="81">
        <f>$R23*[1]Pesos!$B$13+$S23*[1]Pesos!$C$13+$T23*[1]Pesos!$D$13+$U23*[1]Pesos!$E$13</f>
        <v>80</v>
      </c>
      <c r="W23" s="94" t="s">
        <v>429</v>
      </c>
      <c r="X23" s="121"/>
      <c r="Y23" s="42"/>
    </row>
    <row r="24" spans="1:31" s="44" customFormat="1" ht="9.9499999999999993" customHeight="1" x14ac:dyDescent="0.15">
      <c r="A24" s="39"/>
      <c r="B24" s="48" t="s">
        <v>158</v>
      </c>
      <c r="C24" s="49" t="s">
        <v>227</v>
      </c>
      <c r="D24" s="50" t="s">
        <v>28</v>
      </c>
      <c r="E24" s="49" t="s">
        <v>191</v>
      </c>
      <c r="F24" s="48" t="s">
        <v>85</v>
      </c>
      <c r="G24" s="48" t="s">
        <v>104</v>
      </c>
      <c r="H24" s="51">
        <v>43164</v>
      </c>
      <c r="I24" s="51">
        <v>43168</v>
      </c>
      <c r="J24" s="36">
        <v>1</v>
      </c>
      <c r="K24" s="50">
        <f t="shared" si="6"/>
        <v>8</v>
      </c>
      <c r="L24" s="87">
        <f t="shared" si="4"/>
        <v>2368</v>
      </c>
      <c r="M24" s="87">
        <f t="shared" si="5"/>
        <v>1750</v>
      </c>
      <c r="N24" s="31">
        <f t="shared" si="2"/>
        <v>4118</v>
      </c>
      <c r="O24" s="32">
        <f>60*J24</f>
        <v>60</v>
      </c>
      <c r="P24" s="89">
        <f t="shared" si="3"/>
        <v>6600</v>
      </c>
      <c r="Q24" s="50" t="s">
        <v>397</v>
      </c>
      <c r="R24" s="33">
        <v>100</v>
      </c>
      <c r="S24" s="33">
        <v>0</v>
      </c>
      <c r="T24" s="33">
        <v>100</v>
      </c>
      <c r="U24" s="33">
        <v>50</v>
      </c>
      <c r="V24" s="81">
        <f>$R24*[1]Pesos!$B$13+$S24*[1]Pesos!$C$13+$T24*[1]Pesos!$D$13+$U24*[1]Pesos!$E$13</f>
        <v>75</v>
      </c>
      <c r="W24" s="94" t="s">
        <v>429</v>
      </c>
      <c r="X24" s="121"/>
    </row>
    <row r="25" spans="1:31" s="44" customFormat="1" ht="9.9499999999999993" customHeight="1" x14ac:dyDescent="0.15">
      <c r="A25" s="39"/>
      <c r="B25" s="48" t="s">
        <v>194</v>
      </c>
      <c r="C25" s="68" t="s">
        <v>235</v>
      </c>
      <c r="D25" s="50" t="s">
        <v>28</v>
      </c>
      <c r="E25" s="49" t="s">
        <v>191</v>
      </c>
      <c r="F25" s="48" t="s">
        <v>211</v>
      </c>
      <c r="G25" s="48" t="s">
        <v>236</v>
      </c>
      <c r="H25" s="51">
        <v>43165</v>
      </c>
      <c r="I25" s="51">
        <v>43167</v>
      </c>
      <c r="J25" s="50">
        <v>2</v>
      </c>
      <c r="K25" s="50">
        <f t="shared" si="6"/>
        <v>6</v>
      </c>
      <c r="L25" s="87">
        <f>K25*$Z$2*J25/$Y$2</f>
        <v>967.16417910447763</v>
      </c>
      <c r="M25" s="87">
        <f>J25*$AC$2/$Y$2</f>
        <v>597.01492537313436</v>
      </c>
      <c r="N25" s="31">
        <f t="shared" si="2"/>
        <v>1564.1791044776119</v>
      </c>
      <c r="O25" s="32">
        <v>60</v>
      </c>
      <c r="P25" s="89">
        <f t="shared" si="3"/>
        <v>6600</v>
      </c>
      <c r="Q25" s="53" t="s">
        <v>388</v>
      </c>
      <c r="R25" s="33">
        <v>100</v>
      </c>
      <c r="S25" s="33">
        <v>0</v>
      </c>
      <c r="T25" s="33">
        <v>100</v>
      </c>
      <c r="U25" s="33">
        <v>100</v>
      </c>
      <c r="V25" s="81">
        <f>$R25*[1]Pesos!$B$13+$S25*[1]Pesos!$C$13+$T25*[1]Pesos!$D$13+$U25*[1]Pesos!$E$13</f>
        <v>80</v>
      </c>
      <c r="W25" s="93" t="s">
        <v>429</v>
      </c>
      <c r="X25" s="121"/>
      <c r="Y25" s="42"/>
    </row>
    <row r="26" spans="1:31" s="44" customFormat="1" ht="9.9499999999999993" customHeight="1" x14ac:dyDescent="0.15">
      <c r="A26" s="39"/>
      <c r="B26" s="35"/>
      <c r="C26" s="34" t="s">
        <v>409</v>
      </c>
      <c r="D26" s="39" t="s">
        <v>32</v>
      </c>
      <c r="E26" s="34" t="s">
        <v>42</v>
      </c>
      <c r="F26" s="37" t="s">
        <v>152</v>
      </c>
      <c r="G26" s="37" t="s">
        <v>266</v>
      </c>
      <c r="H26" s="38">
        <v>43167</v>
      </c>
      <c r="I26" s="38">
        <v>43168</v>
      </c>
      <c r="J26" s="37">
        <v>2</v>
      </c>
      <c r="K26" s="50">
        <f t="shared" si="6"/>
        <v>5</v>
      </c>
      <c r="L26" s="87">
        <f t="shared" ref="L26:L73" si="7">K26*$AB$6*J26</f>
        <v>2960</v>
      </c>
      <c r="M26" s="87">
        <f t="shared" ref="M26:M73" si="8">J26*$AD$2</f>
        <v>3500</v>
      </c>
      <c r="N26" s="31">
        <f t="shared" si="2"/>
        <v>6460</v>
      </c>
      <c r="O26" s="40">
        <v>24</v>
      </c>
      <c r="P26" s="89">
        <f t="shared" si="3"/>
        <v>2640</v>
      </c>
      <c r="Q26" s="34"/>
      <c r="R26" s="33">
        <v>50</v>
      </c>
      <c r="S26" s="33">
        <v>0</v>
      </c>
      <c r="T26" s="33">
        <v>50</v>
      </c>
      <c r="U26" s="33">
        <v>100</v>
      </c>
      <c r="V26" s="81">
        <f>$R26*[1]Pesos!$B$13+$S26*[1]Pesos!$C$13+$T26*[1]Pesos!$D$13+$U26*[1]Pesos!$E$13</f>
        <v>45</v>
      </c>
      <c r="W26" s="97" t="s">
        <v>427</v>
      </c>
      <c r="X26" s="121"/>
      <c r="Y26" s="23"/>
      <c r="Z26" s="23"/>
      <c r="AA26" s="23"/>
      <c r="AB26" s="23"/>
      <c r="AC26" s="23"/>
      <c r="AD26" s="23"/>
      <c r="AE26" s="23"/>
    </row>
    <row r="27" spans="1:31" s="44" customFormat="1" ht="9.9499999999999993" customHeight="1" x14ac:dyDescent="0.15">
      <c r="A27" s="48"/>
      <c r="B27" s="48" t="s">
        <v>72</v>
      </c>
      <c r="C27" s="49" t="s">
        <v>181</v>
      </c>
      <c r="D27" s="50" t="s">
        <v>180</v>
      </c>
      <c r="E27" s="49" t="s">
        <v>43</v>
      </c>
      <c r="F27" s="48" t="s">
        <v>82</v>
      </c>
      <c r="G27" s="48" t="s">
        <v>83</v>
      </c>
      <c r="H27" s="51">
        <v>43171</v>
      </c>
      <c r="I27" s="51">
        <v>43175</v>
      </c>
      <c r="J27" s="50">
        <v>2</v>
      </c>
      <c r="K27" s="50">
        <f t="shared" si="6"/>
        <v>8</v>
      </c>
      <c r="L27" s="87">
        <f t="shared" si="7"/>
        <v>4736</v>
      </c>
      <c r="M27" s="87">
        <f t="shared" si="8"/>
        <v>3500</v>
      </c>
      <c r="N27" s="31">
        <f t="shared" si="2"/>
        <v>8236</v>
      </c>
      <c r="O27" s="32">
        <f>30*J27</f>
        <v>60</v>
      </c>
      <c r="P27" s="89">
        <f t="shared" si="3"/>
        <v>6600</v>
      </c>
      <c r="Q27" s="52" t="s">
        <v>305</v>
      </c>
      <c r="R27" s="33">
        <v>100</v>
      </c>
      <c r="S27" s="33">
        <v>100</v>
      </c>
      <c r="T27" s="33">
        <v>100</v>
      </c>
      <c r="U27" s="33">
        <v>100</v>
      </c>
      <c r="V27" s="81">
        <f>$R27*[1]Pesos!$B$13+$S27*[1]Pesos!$C$13+$T27*[1]Pesos!$D$13+$U27*[1]Pesos!$E$13</f>
        <v>100</v>
      </c>
      <c r="W27" s="94" t="s">
        <v>429</v>
      </c>
      <c r="X27" s="119"/>
      <c r="Y27" s="42"/>
      <c r="Z27" s="43"/>
      <c r="AA27" s="101"/>
      <c r="AB27" s="102"/>
    </row>
    <row r="28" spans="1:31" s="46" customFormat="1" ht="9.9499999999999993" customHeight="1" x14ac:dyDescent="0.15">
      <c r="A28" s="35"/>
      <c r="B28" s="35" t="s">
        <v>72</v>
      </c>
      <c r="C28" s="52" t="s">
        <v>99</v>
      </c>
      <c r="D28" s="39" t="s">
        <v>381</v>
      </c>
      <c r="E28" s="34" t="s">
        <v>43</v>
      </c>
      <c r="F28" s="37" t="s">
        <v>77</v>
      </c>
      <c r="G28" s="37" t="s">
        <v>78</v>
      </c>
      <c r="H28" s="38">
        <v>43171</v>
      </c>
      <c r="I28" s="38">
        <v>43175</v>
      </c>
      <c r="J28" s="35">
        <v>2</v>
      </c>
      <c r="K28" s="50">
        <f t="shared" si="6"/>
        <v>8</v>
      </c>
      <c r="L28" s="87">
        <f t="shared" si="7"/>
        <v>4736</v>
      </c>
      <c r="M28" s="87">
        <f t="shared" si="8"/>
        <v>3500</v>
      </c>
      <c r="N28" s="31">
        <f t="shared" si="2"/>
        <v>8236</v>
      </c>
      <c r="O28" s="40">
        <v>8</v>
      </c>
      <c r="P28" s="89">
        <f t="shared" si="3"/>
        <v>880</v>
      </c>
      <c r="Q28" s="53" t="s">
        <v>434</v>
      </c>
      <c r="R28" s="33">
        <v>50</v>
      </c>
      <c r="S28" s="33">
        <v>0</v>
      </c>
      <c r="T28" s="33">
        <v>50</v>
      </c>
      <c r="U28" s="110">
        <v>100</v>
      </c>
      <c r="V28" s="98">
        <f>$R28*[1]Pesos!$B$13+$S28*[1]Pesos!$C$13+$T28*[1]Pesos!$D$13+$U28*[1]Pesos!$E$13</f>
        <v>45</v>
      </c>
      <c r="W28" s="94" t="s">
        <v>429</v>
      </c>
      <c r="X28" s="121"/>
      <c r="Y28" s="23"/>
      <c r="Z28" s="23"/>
      <c r="AA28" s="23"/>
      <c r="AB28" s="23"/>
      <c r="AC28" s="23"/>
      <c r="AD28" s="23"/>
      <c r="AE28" s="23"/>
    </row>
    <row r="29" spans="1:31" s="44" customFormat="1" ht="9.9499999999999993" customHeight="1" x14ac:dyDescent="0.15">
      <c r="A29" s="48"/>
      <c r="B29" s="55" t="s">
        <v>200</v>
      </c>
      <c r="C29" s="56" t="s">
        <v>201</v>
      </c>
      <c r="D29" s="55" t="s">
        <v>28</v>
      </c>
      <c r="E29" s="57" t="s">
        <v>43</v>
      </c>
      <c r="F29" s="55" t="s">
        <v>70</v>
      </c>
      <c r="G29" s="55" t="s">
        <v>202</v>
      </c>
      <c r="H29" s="38">
        <v>43173</v>
      </c>
      <c r="I29" s="38">
        <v>43175</v>
      </c>
      <c r="J29" s="37">
        <v>1</v>
      </c>
      <c r="K29" s="50">
        <f t="shared" si="6"/>
        <v>6</v>
      </c>
      <c r="L29" s="87">
        <f t="shared" si="7"/>
        <v>1776</v>
      </c>
      <c r="M29" s="87">
        <f t="shared" si="8"/>
        <v>1750</v>
      </c>
      <c r="N29" s="31">
        <f t="shared" si="2"/>
        <v>3526</v>
      </c>
      <c r="O29" s="32">
        <f>60*J29</f>
        <v>60</v>
      </c>
      <c r="P29" s="89">
        <f t="shared" si="3"/>
        <v>6600</v>
      </c>
      <c r="Q29" s="53" t="s">
        <v>310</v>
      </c>
      <c r="R29" s="33">
        <v>50</v>
      </c>
      <c r="S29" s="33">
        <v>50</v>
      </c>
      <c r="T29" s="33">
        <v>50</v>
      </c>
      <c r="U29" s="33">
        <v>100</v>
      </c>
      <c r="V29" s="81">
        <f>$R29*[1]Pesos!$B$13+$S29*[1]Pesos!$C$13+$T29*[1]Pesos!$D$13+$U29*[1]Pesos!$E$13</f>
        <v>55</v>
      </c>
      <c r="W29" s="97" t="s">
        <v>427</v>
      </c>
      <c r="X29" s="121"/>
      <c r="Y29" s="23"/>
      <c r="Z29" s="23"/>
      <c r="AA29" s="23"/>
      <c r="AB29" s="23"/>
      <c r="AC29" s="23"/>
      <c r="AD29" s="23"/>
      <c r="AE29" s="23"/>
    </row>
    <row r="30" spans="1:31" s="44" customFormat="1" ht="9.9499999999999993" customHeight="1" x14ac:dyDescent="0.15">
      <c r="A30" s="48"/>
      <c r="B30" s="35" t="s">
        <v>72</v>
      </c>
      <c r="C30" s="34" t="s">
        <v>330</v>
      </c>
      <c r="D30" s="66" t="s">
        <v>31</v>
      </c>
      <c r="E30" s="34" t="s">
        <v>43</v>
      </c>
      <c r="F30" s="37" t="s">
        <v>82</v>
      </c>
      <c r="G30" s="37" t="s">
        <v>83</v>
      </c>
      <c r="H30" s="60">
        <v>43178</v>
      </c>
      <c r="I30" s="60">
        <v>43182</v>
      </c>
      <c r="J30" s="35">
        <v>2</v>
      </c>
      <c r="K30" s="36">
        <v>7</v>
      </c>
      <c r="L30" s="87">
        <f t="shared" si="7"/>
        <v>4144</v>
      </c>
      <c r="M30" s="87">
        <f t="shared" si="8"/>
        <v>3500</v>
      </c>
      <c r="N30" s="31">
        <f t="shared" si="2"/>
        <v>7644</v>
      </c>
      <c r="O30" s="32">
        <v>80</v>
      </c>
      <c r="P30" s="89">
        <f t="shared" si="3"/>
        <v>8800</v>
      </c>
      <c r="Q30" s="34"/>
      <c r="R30" s="33">
        <v>100</v>
      </c>
      <c r="S30" s="33">
        <v>100</v>
      </c>
      <c r="T30" s="33">
        <v>100</v>
      </c>
      <c r="U30" s="33">
        <v>100</v>
      </c>
      <c r="V30" s="81">
        <f>$R30*[1]Pesos!$B$13+$S30*[1]Pesos!$C$13+$T30*[1]Pesos!$D$13+$U30*[1]Pesos!$E$13</f>
        <v>100</v>
      </c>
      <c r="W30" s="94" t="s">
        <v>429</v>
      </c>
      <c r="X30" s="121"/>
      <c r="Y30" s="42"/>
    </row>
    <row r="31" spans="1:31" s="44" customFormat="1" ht="9.9499999999999993" customHeight="1" x14ac:dyDescent="0.15">
      <c r="A31" s="48"/>
      <c r="B31" s="35" t="s">
        <v>72</v>
      </c>
      <c r="C31" s="34" t="s">
        <v>331</v>
      </c>
      <c r="D31" s="66" t="s">
        <v>31</v>
      </c>
      <c r="E31" s="34" t="s">
        <v>154</v>
      </c>
      <c r="F31" s="37" t="s">
        <v>82</v>
      </c>
      <c r="G31" s="37" t="s">
        <v>83</v>
      </c>
      <c r="H31" s="60">
        <v>43178</v>
      </c>
      <c r="I31" s="60">
        <v>43182</v>
      </c>
      <c r="J31" s="35">
        <v>2</v>
      </c>
      <c r="K31" s="36">
        <v>7</v>
      </c>
      <c r="L31" s="87">
        <f t="shared" si="7"/>
        <v>4144</v>
      </c>
      <c r="M31" s="87">
        <f t="shared" si="8"/>
        <v>3500</v>
      </c>
      <c r="N31" s="31">
        <f t="shared" si="2"/>
        <v>7644</v>
      </c>
      <c r="O31" s="32">
        <v>80</v>
      </c>
      <c r="P31" s="89">
        <f t="shared" si="3"/>
        <v>8800</v>
      </c>
      <c r="Q31" s="34"/>
      <c r="R31" s="33">
        <v>100</v>
      </c>
      <c r="S31" s="33">
        <v>100</v>
      </c>
      <c r="T31" s="33">
        <v>100</v>
      </c>
      <c r="U31" s="33">
        <v>100</v>
      </c>
      <c r="V31" s="81">
        <f>$R31*[1]Pesos!$B$13+$S31*[1]Pesos!$C$13+$T31*[1]Pesos!$D$13+$U31*[1]Pesos!$E$13</f>
        <v>100</v>
      </c>
      <c r="W31" s="94" t="s">
        <v>429</v>
      </c>
      <c r="X31" s="121"/>
      <c r="Y31" s="42"/>
    </row>
    <row r="32" spans="1:31" s="44" customFormat="1" ht="9.9499999999999993" customHeight="1" x14ac:dyDescent="0.15">
      <c r="A32" s="63"/>
      <c r="B32" s="48" t="s">
        <v>72</v>
      </c>
      <c r="C32" s="49" t="s">
        <v>182</v>
      </c>
      <c r="D32" s="50" t="s">
        <v>28</v>
      </c>
      <c r="E32" s="49" t="s">
        <v>183</v>
      </c>
      <c r="F32" s="48" t="s">
        <v>107</v>
      </c>
      <c r="G32" s="48" t="s">
        <v>108</v>
      </c>
      <c r="H32" s="51">
        <v>43178</v>
      </c>
      <c r="I32" s="51">
        <v>43182</v>
      </c>
      <c r="J32" s="50">
        <v>1</v>
      </c>
      <c r="K32" s="50">
        <f>I32-H32+1+3</f>
        <v>8</v>
      </c>
      <c r="L32" s="87">
        <f t="shared" si="7"/>
        <v>2368</v>
      </c>
      <c r="M32" s="87">
        <f t="shared" si="8"/>
        <v>1750</v>
      </c>
      <c r="N32" s="31">
        <f t="shared" si="2"/>
        <v>4118</v>
      </c>
      <c r="O32" s="32">
        <v>60</v>
      </c>
      <c r="P32" s="89">
        <f t="shared" si="3"/>
        <v>6600</v>
      </c>
      <c r="Q32" s="50" t="s">
        <v>391</v>
      </c>
      <c r="R32" s="33">
        <v>100</v>
      </c>
      <c r="S32" s="33">
        <v>50</v>
      </c>
      <c r="T32" s="33">
        <v>100</v>
      </c>
      <c r="U32" s="33">
        <v>50</v>
      </c>
      <c r="V32" s="81">
        <f>$R32*[1]Pesos!$B$13+$S32*[1]Pesos!$C$13+$T32*[1]Pesos!$D$13+$U32*[1]Pesos!$E$13</f>
        <v>85</v>
      </c>
      <c r="W32" s="94" t="s">
        <v>429</v>
      </c>
      <c r="X32" s="121"/>
      <c r="Y32" s="42"/>
    </row>
    <row r="33" spans="1:31" s="44" customFormat="1" ht="9.9499999999999993" customHeight="1" x14ac:dyDescent="0.15">
      <c r="A33" s="48"/>
      <c r="B33" s="35"/>
      <c r="C33" s="64" t="s">
        <v>109</v>
      </c>
      <c r="D33" s="39" t="s">
        <v>32</v>
      </c>
      <c r="E33" s="34" t="s">
        <v>42</v>
      </c>
      <c r="F33" s="37" t="s">
        <v>110</v>
      </c>
      <c r="G33" s="37" t="s">
        <v>111</v>
      </c>
      <c r="H33" s="38">
        <v>43179</v>
      </c>
      <c r="I33" s="38">
        <v>43181</v>
      </c>
      <c r="J33" s="37">
        <v>2</v>
      </c>
      <c r="K33" s="50">
        <f>I33-H33+1+3</f>
        <v>6</v>
      </c>
      <c r="L33" s="87">
        <f t="shared" si="7"/>
        <v>3552</v>
      </c>
      <c r="M33" s="87">
        <f t="shared" si="8"/>
        <v>3500</v>
      </c>
      <c r="N33" s="31">
        <f t="shared" si="2"/>
        <v>7052</v>
      </c>
      <c r="O33" s="40">
        <v>32</v>
      </c>
      <c r="P33" s="89">
        <f t="shared" si="3"/>
        <v>3520</v>
      </c>
      <c r="Q33" s="34" t="s">
        <v>281</v>
      </c>
      <c r="R33" s="33">
        <v>50</v>
      </c>
      <c r="S33" s="33">
        <v>100</v>
      </c>
      <c r="T33" s="33">
        <v>50</v>
      </c>
      <c r="U33" s="33">
        <v>0</v>
      </c>
      <c r="V33" s="81">
        <f>$R33*[1]Pesos!$B$13+$S33*[1]Pesos!$C$13+$T33*[1]Pesos!$D$13+$U33*[1]Pesos!$E$13</f>
        <v>55</v>
      </c>
      <c r="W33" s="97" t="s">
        <v>427</v>
      </c>
      <c r="X33" s="121"/>
      <c r="Y33" s="23"/>
      <c r="Z33" s="23"/>
      <c r="AA33" s="23"/>
      <c r="AB33" s="23"/>
      <c r="AC33" s="23"/>
      <c r="AD33" s="23"/>
      <c r="AE33" s="23"/>
    </row>
    <row r="34" spans="1:31" s="44" customFormat="1" ht="9.9499999999999993" customHeight="1" x14ac:dyDescent="0.15">
      <c r="A34" s="63"/>
      <c r="B34" s="35" t="s">
        <v>105</v>
      </c>
      <c r="C34" s="52" t="s">
        <v>106</v>
      </c>
      <c r="D34" s="39" t="s">
        <v>32</v>
      </c>
      <c r="E34" s="34" t="s">
        <v>42</v>
      </c>
      <c r="F34" s="37" t="s">
        <v>107</v>
      </c>
      <c r="G34" s="37" t="s">
        <v>108</v>
      </c>
      <c r="H34" s="38">
        <v>43185</v>
      </c>
      <c r="I34" s="38">
        <v>43188</v>
      </c>
      <c r="J34" s="35">
        <v>2</v>
      </c>
      <c r="K34" s="39">
        <v>6</v>
      </c>
      <c r="L34" s="87">
        <f t="shared" si="7"/>
        <v>3552</v>
      </c>
      <c r="M34" s="87">
        <f t="shared" si="8"/>
        <v>3500</v>
      </c>
      <c r="N34" s="31">
        <f t="shared" si="2"/>
        <v>7052</v>
      </c>
      <c r="O34" s="40">
        <v>64</v>
      </c>
      <c r="P34" s="89">
        <f t="shared" si="3"/>
        <v>7040</v>
      </c>
      <c r="Q34" s="34" t="s">
        <v>286</v>
      </c>
      <c r="R34" s="33">
        <v>100</v>
      </c>
      <c r="S34" s="33">
        <v>100</v>
      </c>
      <c r="T34" s="33">
        <v>50</v>
      </c>
      <c r="U34" s="33">
        <v>50</v>
      </c>
      <c r="V34" s="81">
        <f>$R34*[1]Pesos!$B$13+$S34*[1]Pesos!$C$13+$T34*[1]Pesos!$D$13+$U34*[1]Pesos!$E$13</f>
        <v>80</v>
      </c>
      <c r="W34" s="94" t="s">
        <v>429</v>
      </c>
      <c r="X34" s="121"/>
      <c r="Y34" s="42"/>
    </row>
    <row r="35" spans="1:31" s="44" customFormat="1" ht="9.9499999999999993" customHeight="1" x14ac:dyDescent="0.15">
      <c r="A35" s="39"/>
      <c r="B35" s="39" t="s">
        <v>72</v>
      </c>
      <c r="C35" s="54" t="s">
        <v>425</v>
      </c>
      <c r="D35" s="36" t="s">
        <v>28</v>
      </c>
      <c r="E35" s="54" t="s">
        <v>43</v>
      </c>
      <c r="F35" s="39" t="s">
        <v>82</v>
      </c>
      <c r="G35" s="39" t="s">
        <v>83</v>
      </c>
      <c r="H35" s="41">
        <v>43191</v>
      </c>
      <c r="I35" s="41">
        <v>43191</v>
      </c>
      <c r="J35" s="36">
        <v>1</v>
      </c>
      <c r="K35" s="36">
        <v>8</v>
      </c>
      <c r="L35" s="87">
        <f t="shared" si="7"/>
        <v>2368</v>
      </c>
      <c r="M35" s="87">
        <f t="shared" si="8"/>
        <v>1750</v>
      </c>
      <c r="N35" s="31">
        <f t="shared" si="2"/>
        <v>4118</v>
      </c>
      <c r="O35" s="32">
        <f>60*J35</f>
        <v>60</v>
      </c>
      <c r="P35" s="89">
        <f t="shared" si="3"/>
        <v>6600</v>
      </c>
      <c r="Q35" s="53" t="s">
        <v>308</v>
      </c>
      <c r="R35" s="33">
        <v>100</v>
      </c>
      <c r="S35" s="33">
        <v>0</v>
      </c>
      <c r="T35" s="33">
        <v>100</v>
      </c>
      <c r="U35" s="33">
        <v>100</v>
      </c>
      <c r="V35" s="81">
        <f>$R35*[1]Pesos!$B$13+$S35*[1]Pesos!$C$13+$T35*[1]Pesos!$D$13+$U35*[1]Pesos!$E$13</f>
        <v>80</v>
      </c>
      <c r="W35" s="94" t="s">
        <v>429</v>
      </c>
      <c r="X35" s="121"/>
      <c r="Y35" s="42"/>
    </row>
    <row r="36" spans="1:31" s="44" customFormat="1" ht="9.9499999999999993" customHeight="1" x14ac:dyDescent="0.15">
      <c r="A36" s="35"/>
      <c r="B36" s="39" t="s">
        <v>195</v>
      </c>
      <c r="C36" s="54" t="s">
        <v>197</v>
      </c>
      <c r="D36" s="36" t="s">
        <v>28</v>
      </c>
      <c r="E36" s="54" t="s">
        <v>191</v>
      </c>
      <c r="F36" s="39" t="s">
        <v>98</v>
      </c>
      <c r="G36" s="39" t="s">
        <v>98</v>
      </c>
      <c r="H36" s="41">
        <v>43191</v>
      </c>
      <c r="I36" s="41">
        <v>43191</v>
      </c>
      <c r="J36" s="36">
        <v>2</v>
      </c>
      <c r="K36" s="36">
        <v>6</v>
      </c>
      <c r="L36" s="87">
        <f t="shared" si="7"/>
        <v>3552</v>
      </c>
      <c r="M36" s="87">
        <f t="shared" si="8"/>
        <v>3500</v>
      </c>
      <c r="N36" s="31">
        <f t="shared" si="2"/>
        <v>7052</v>
      </c>
      <c r="O36" s="32">
        <f>60*J36</f>
        <v>120</v>
      </c>
      <c r="P36" s="89">
        <f t="shared" si="3"/>
        <v>13200</v>
      </c>
      <c r="Q36" s="50" t="s">
        <v>395</v>
      </c>
      <c r="R36" s="33">
        <v>100</v>
      </c>
      <c r="S36" s="33">
        <v>0</v>
      </c>
      <c r="T36" s="33">
        <v>100</v>
      </c>
      <c r="U36" s="33">
        <v>50</v>
      </c>
      <c r="V36" s="81">
        <f>$R36*[1]Pesos!$B$13+$S36*[1]Pesos!$C$13+$T36*[1]Pesos!$D$13+$U36*[1]Pesos!$E$13</f>
        <v>75</v>
      </c>
      <c r="W36" s="94" t="s">
        <v>429</v>
      </c>
      <c r="X36" s="121"/>
    </row>
    <row r="37" spans="1:31" s="44" customFormat="1" ht="9.9499999999999993" customHeight="1" x14ac:dyDescent="0.15">
      <c r="A37" s="35"/>
      <c r="B37" s="37" t="s">
        <v>361</v>
      </c>
      <c r="C37" s="69" t="s">
        <v>411</v>
      </c>
      <c r="D37" s="66" t="s">
        <v>37</v>
      </c>
      <c r="E37" s="70" t="s">
        <v>42</v>
      </c>
      <c r="F37" s="60" t="s">
        <v>118</v>
      </c>
      <c r="G37" s="60" t="s">
        <v>119</v>
      </c>
      <c r="H37" s="71">
        <v>43191</v>
      </c>
      <c r="I37" s="71">
        <v>43191</v>
      </c>
      <c r="J37" s="50">
        <v>2</v>
      </c>
      <c r="K37" s="50">
        <v>5</v>
      </c>
      <c r="L37" s="87">
        <f t="shared" si="7"/>
        <v>2960</v>
      </c>
      <c r="M37" s="87">
        <f t="shared" si="8"/>
        <v>3500</v>
      </c>
      <c r="N37" s="31">
        <f t="shared" si="2"/>
        <v>6460</v>
      </c>
      <c r="O37" s="32">
        <v>60</v>
      </c>
      <c r="P37" s="89">
        <f t="shared" si="3"/>
        <v>6600</v>
      </c>
      <c r="Q37" s="34"/>
      <c r="R37" s="33">
        <v>50</v>
      </c>
      <c r="S37" s="33">
        <v>0</v>
      </c>
      <c r="T37" s="33">
        <v>0</v>
      </c>
      <c r="U37" s="33">
        <v>100</v>
      </c>
      <c r="V37" s="98">
        <f>$R37*[1]Pesos!$B$13+$S37*[1]Pesos!$C$13+$T37*[1]Pesos!$D$13+$U37*[1]Pesos!$E$13</f>
        <v>30</v>
      </c>
      <c r="W37" s="93" t="s">
        <v>429</v>
      </c>
      <c r="X37" s="121"/>
      <c r="Y37" s="23"/>
      <c r="Z37" s="23"/>
      <c r="AA37" s="23"/>
      <c r="AB37" s="23"/>
      <c r="AC37" s="23"/>
      <c r="AD37" s="23"/>
      <c r="AE37" s="23"/>
    </row>
    <row r="38" spans="1:31" s="44" customFormat="1" ht="9.9499999999999993" customHeight="1" x14ac:dyDescent="0.15">
      <c r="A38" s="35"/>
      <c r="B38" s="35" t="s">
        <v>88</v>
      </c>
      <c r="C38" s="52" t="s">
        <v>89</v>
      </c>
      <c r="D38" s="36" t="s">
        <v>415</v>
      </c>
      <c r="E38" s="34" t="s">
        <v>103</v>
      </c>
      <c r="F38" s="37" t="s">
        <v>90</v>
      </c>
      <c r="G38" s="37" t="s">
        <v>91</v>
      </c>
      <c r="H38" s="41">
        <v>43191</v>
      </c>
      <c r="I38" s="41">
        <v>43191</v>
      </c>
      <c r="J38" s="37">
        <v>2</v>
      </c>
      <c r="K38" s="36">
        <v>5</v>
      </c>
      <c r="L38" s="87">
        <f t="shared" si="7"/>
        <v>2960</v>
      </c>
      <c r="M38" s="87">
        <f t="shared" si="8"/>
        <v>3500</v>
      </c>
      <c r="N38" s="31">
        <f t="shared" si="2"/>
        <v>6460</v>
      </c>
      <c r="O38" s="32">
        <v>24</v>
      </c>
      <c r="P38" s="89">
        <f t="shared" si="3"/>
        <v>2640</v>
      </c>
      <c r="Q38" s="34" t="s">
        <v>373</v>
      </c>
      <c r="R38" s="33">
        <v>50</v>
      </c>
      <c r="S38" s="33">
        <v>0</v>
      </c>
      <c r="T38" s="33">
        <v>0</v>
      </c>
      <c r="U38" s="33">
        <v>100</v>
      </c>
      <c r="V38" s="98">
        <f>$R38*[1]Pesos!$B$13+$S38*[1]Pesos!$C$13+$T38*[1]Pesos!$D$13+$U38*[1]Pesos!$E$13</f>
        <v>30</v>
      </c>
      <c r="W38" s="93" t="s">
        <v>429</v>
      </c>
      <c r="X38" s="121"/>
      <c r="Y38" s="23"/>
      <c r="Z38" s="23"/>
      <c r="AA38" s="23"/>
      <c r="AB38" s="23"/>
      <c r="AC38" s="23"/>
      <c r="AD38" s="23"/>
      <c r="AE38" s="23"/>
    </row>
    <row r="39" spans="1:31" s="44" customFormat="1" ht="9.9499999999999993" customHeight="1" x14ac:dyDescent="0.15">
      <c r="A39" s="35"/>
      <c r="B39" s="39" t="s">
        <v>432</v>
      </c>
      <c r="C39" s="112" t="s">
        <v>431</v>
      </c>
      <c r="D39" s="39" t="s">
        <v>29</v>
      </c>
      <c r="E39" s="54" t="s">
        <v>43</v>
      </c>
      <c r="F39" s="39" t="s">
        <v>433</v>
      </c>
      <c r="G39" s="60" t="s">
        <v>75</v>
      </c>
      <c r="H39" s="41">
        <v>43191</v>
      </c>
      <c r="I39" s="41">
        <v>43191</v>
      </c>
      <c r="J39" s="50">
        <v>1</v>
      </c>
      <c r="K39" s="50">
        <v>5</v>
      </c>
      <c r="L39" s="87">
        <f t="shared" si="7"/>
        <v>1480</v>
      </c>
      <c r="M39" s="87">
        <f t="shared" si="8"/>
        <v>1750</v>
      </c>
      <c r="N39" s="31">
        <f t="shared" si="2"/>
        <v>3230</v>
      </c>
      <c r="O39" s="32">
        <v>32</v>
      </c>
      <c r="P39" s="108"/>
      <c r="Q39" s="53"/>
      <c r="R39" s="33">
        <v>100</v>
      </c>
      <c r="S39" s="33">
        <v>50</v>
      </c>
      <c r="T39" s="33">
        <v>50</v>
      </c>
      <c r="U39" s="33">
        <v>100</v>
      </c>
      <c r="V39" s="81">
        <f>$R39*[1]Pesos!$B$13+$S39*[1]Pesos!$C$13+$T39*[1]Pesos!$D$13+$U39*[1]Pesos!$E$13</f>
        <v>75</v>
      </c>
      <c r="W39" s="94" t="s">
        <v>429</v>
      </c>
      <c r="X39" s="23"/>
      <c r="Y39" s="23"/>
      <c r="Z39" s="23"/>
      <c r="AA39" s="23"/>
      <c r="AB39" s="23"/>
      <c r="AC39" s="23"/>
      <c r="AD39" s="23"/>
      <c r="AE39" s="23"/>
    </row>
    <row r="40" spans="1:31" s="44" customFormat="1" ht="9.9499999999999993" customHeight="1" x14ac:dyDescent="0.15">
      <c r="A40" s="39"/>
      <c r="B40" s="35" t="s">
        <v>161</v>
      </c>
      <c r="C40" s="52" t="s">
        <v>289</v>
      </c>
      <c r="D40" s="36" t="s">
        <v>165</v>
      </c>
      <c r="E40" s="34" t="s">
        <v>42</v>
      </c>
      <c r="F40" s="37" t="s">
        <v>118</v>
      </c>
      <c r="G40" s="37" t="s">
        <v>119</v>
      </c>
      <c r="H40" s="41">
        <v>43191</v>
      </c>
      <c r="I40" s="41">
        <v>43191</v>
      </c>
      <c r="J40" s="35">
        <v>3</v>
      </c>
      <c r="K40" s="36">
        <v>7</v>
      </c>
      <c r="L40" s="87">
        <f t="shared" si="7"/>
        <v>6216</v>
      </c>
      <c r="M40" s="87">
        <f t="shared" si="8"/>
        <v>5250</v>
      </c>
      <c r="N40" s="31">
        <f t="shared" si="2"/>
        <v>11466</v>
      </c>
      <c r="O40" s="32">
        <v>80</v>
      </c>
      <c r="P40" s="89">
        <f t="shared" ref="P40:P62" si="9">O40*$AE$2</f>
        <v>8800</v>
      </c>
      <c r="Q40" s="53" t="s">
        <v>325</v>
      </c>
      <c r="R40" s="33">
        <v>50</v>
      </c>
      <c r="S40" s="33">
        <v>0</v>
      </c>
      <c r="T40" s="33">
        <v>50</v>
      </c>
      <c r="U40" s="33">
        <v>100</v>
      </c>
      <c r="V40" s="81">
        <f>$R40*[1]Pesos!$B$13+$S40*[1]Pesos!$C$13+$T40*[1]Pesos!$D$13+$U40*[1]Pesos!$E$13</f>
        <v>45</v>
      </c>
      <c r="W40" s="97" t="s">
        <v>427</v>
      </c>
      <c r="X40" s="121"/>
      <c r="Y40" s="23"/>
      <c r="Z40" s="23"/>
      <c r="AA40" s="23"/>
      <c r="AB40" s="23"/>
      <c r="AC40" s="23"/>
      <c r="AD40" s="23"/>
      <c r="AE40" s="23"/>
    </row>
    <row r="41" spans="1:31" s="44" customFormat="1" ht="9.9499999999999993" customHeight="1" x14ac:dyDescent="0.15">
      <c r="A41" s="39"/>
      <c r="B41" s="35" t="s">
        <v>72</v>
      </c>
      <c r="C41" s="52" t="s">
        <v>356</v>
      </c>
      <c r="D41" s="66" t="s">
        <v>37</v>
      </c>
      <c r="E41" s="34" t="s">
        <v>183</v>
      </c>
      <c r="F41" s="60" t="s">
        <v>77</v>
      </c>
      <c r="G41" s="60" t="s">
        <v>78</v>
      </c>
      <c r="H41" s="71">
        <v>43191</v>
      </c>
      <c r="I41" s="71">
        <v>43191</v>
      </c>
      <c r="J41" s="37">
        <v>1</v>
      </c>
      <c r="K41" s="50">
        <v>5</v>
      </c>
      <c r="L41" s="87">
        <f t="shared" si="7"/>
        <v>1480</v>
      </c>
      <c r="M41" s="87">
        <f t="shared" si="8"/>
        <v>1750</v>
      </c>
      <c r="N41" s="31">
        <f t="shared" si="2"/>
        <v>3230</v>
      </c>
      <c r="O41" s="32">
        <v>50</v>
      </c>
      <c r="P41" s="89">
        <f t="shared" si="9"/>
        <v>5500</v>
      </c>
      <c r="Q41" s="34"/>
      <c r="R41" s="33">
        <v>50</v>
      </c>
      <c r="S41" s="33">
        <v>0</v>
      </c>
      <c r="T41" s="33">
        <v>50</v>
      </c>
      <c r="U41" s="33">
        <v>100</v>
      </c>
      <c r="V41" s="81">
        <f>$R41*[1]Pesos!$B$13+$S41*[1]Pesos!$C$13+$T41*[1]Pesos!$D$13+$U41*[1]Pesos!$E$13</f>
        <v>45</v>
      </c>
      <c r="W41" s="97" t="s">
        <v>427</v>
      </c>
      <c r="X41" s="121"/>
      <c r="Y41" s="23"/>
      <c r="Z41" s="23"/>
      <c r="AA41" s="23"/>
      <c r="AB41" s="23"/>
      <c r="AC41" s="23"/>
      <c r="AD41" s="23"/>
      <c r="AE41" s="23"/>
    </row>
    <row r="42" spans="1:31" s="44" customFormat="1" ht="9.9499999999999993" customHeight="1" x14ac:dyDescent="0.15">
      <c r="A42" s="39"/>
      <c r="B42" s="35" t="s">
        <v>123</v>
      </c>
      <c r="C42" s="34" t="s">
        <v>435</v>
      </c>
      <c r="D42" s="39" t="s">
        <v>32</v>
      </c>
      <c r="E42" s="34" t="s">
        <v>42</v>
      </c>
      <c r="F42" s="37" t="s">
        <v>75</v>
      </c>
      <c r="G42" s="37" t="s">
        <v>75</v>
      </c>
      <c r="H42" s="41">
        <v>43191</v>
      </c>
      <c r="I42" s="41">
        <v>43191</v>
      </c>
      <c r="J42" s="35">
        <v>1</v>
      </c>
      <c r="K42" s="39">
        <v>5</v>
      </c>
      <c r="L42" s="87">
        <f t="shared" si="7"/>
        <v>1480</v>
      </c>
      <c r="M42" s="87">
        <f t="shared" si="8"/>
        <v>1750</v>
      </c>
      <c r="N42" s="31">
        <f t="shared" si="2"/>
        <v>3230</v>
      </c>
      <c r="O42" s="40">
        <v>12</v>
      </c>
      <c r="P42" s="89">
        <f t="shared" si="9"/>
        <v>1320</v>
      </c>
      <c r="Q42" s="34" t="s">
        <v>284</v>
      </c>
      <c r="R42" s="33">
        <v>50</v>
      </c>
      <c r="S42" s="33">
        <v>50</v>
      </c>
      <c r="T42" s="33">
        <v>50</v>
      </c>
      <c r="U42" s="33">
        <v>50</v>
      </c>
      <c r="V42" s="81">
        <f>$R42*[1]Pesos!$B$13+$S42*[1]Pesos!$C$13+$T42*[1]Pesos!$D$13+$U42*[1]Pesos!$E$13</f>
        <v>50</v>
      </c>
      <c r="W42" s="97" t="s">
        <v>427</v>
      </c>
      <c r="X42" s="121"/>
      <c r="Y42" s="23"/>
      <c r="Z42" s="23"/>
      <c r="AA42" s="23"/>
      <c r="AB42" s="23"/>
      <c r="AC42" s="23"/>
      <c r="AD42" s="23"/>
      <c r="AE42" s="23"/>
    </row>
    <row r="43" spans="1:31" s="44" customFormat="1" ht="9.9499999999999993" customHeight="1" x14ac:dyDescent="0.15">
      <c r="A43" s="39"/>
      <c r="B43" s="35" t="s">
        <v>101</v>
      </c>
      <c r="C43" s="34" t="s">
        <v>436</v>
      </c>
      <c r="D43" s="39" t="s">
        <v>34</v>
      </c>
      <c r="E43" s="34" t="s">
        <v>42</v>
      </c>
      <c r="F43" s="37" t="s">
        <v>85</v>
      </c>
      <c r="G43" s="37" t="s">
        <v>104</v>
      </c>
      <c r="H43" s="41">
        <v>43191</v>
      </c>
      <c r="I43" s="41">
        <v>43191</v>
      </c>
      <c r="J43" s="37">
        <v>2</v>
      </c>
      <c r="K43" s="39">
        <v>7</v>
      </c>
      <c r="L43" s="87">
        <f t="shared" si="7"/>
        <v>4144</v>
      </c>
      <c r="M43" s="87">
        <f t="shared" si="8"/>
        <v>3500</v>
      </c>
      <c r="N43" s="31">
        <f t="shared" si="2"/>
        <v>7644</v>
      </c>
      <c r="O43" s="40">
        <v>12</v>
      </c>
      <c r="P43" s="89">
        <f t="shared" si="9"/>
        <v>1320</v>
      </c>
      <c r="Q43" s="53" t="s">
        <v>320</v>
      </c>
      <c r="R43" s="33">
        <v>100</v>
      </c>
      <c r="S43" s="33">
        <v>0</v>
      </c>
      <c r="T43" s="33">
        <v>50</v>
      </c>
      <c r="U43" s="33">
        <v>0</v>
      </c>
      <c r="V43" s="81">
        <f>$R43*[1]Pesos!$B$13+$S43*[1]Pesos!$C$13+$T43*[1]Pesos!$D$13+$U43*[1]Pesos!$E$13</f>
        <v>55</v>
      </c>
      <c r="W43" s="92" t="s">
        <v>430</v>
      </c>
      <c r="X43" s="121"/>
      <c r="Y43" s="23"/>
      <c r="Z43" s="23"/>
      <c r="AA43" s="23"/>
      <c r="AB43" s="23"/>
      <c r="AC43" s="23"/>
      <c r="AD43" s="23"/>
      <c r="AE43" s="23"/>
    </row>
    <row r="44" spans="1:31" s="44" customFormat="1" ht="9.9499999999999993" customHeight="1" x14ac:dyDescent="0.15">
      <c r="A44" s="63"/>
      <c r="B44" s="48" t="s">
        <v>223</v>
      </c>
      <c r="C44" s="49" t="s">
        <v>224</v>
      </c>
      <c r="D44" s="50" t="s">
        <v>28</v>
      </c>
      <c r="E44" s="49" t="s">
        <v>43</v>
      </c>
      <c r="F44" s="48" t="s">
        <v>225</v>
      </c>
      <c r="G44" s="48" t="s">
        <v>226</v>
      </c>
      <c r="H44" s="51">
        <v>43192</v>
      </c>
      <c r="I44" s="51">
        <v>43196</v>
      </c>
      <c r="J44" s="50">
        <v>1</v>
      </c>
      <c r="K44" s="50">
        <f>I44-H44+1+3</f>
        <v>8</v>
      </c>
      <c r="L44" s="87">
        <f t="shared" si="7"/>
        <v>2368</v>
      </c>
      <c r="M44" s="31">
        <f t="shared" si="8"/>
        <v>1750</v>
      </c>
      <c r="N44" s="31">
        <f t="shared" si="2"/>
        <v>4118</v>
      </c>
      <c r="O44" s="32">
        <v>60</v>
      </c>
      <c r="P44" s="89">
        <f t="shared" si="9"/>
        <v>6600</v>
      </c>
      <c r="Q44" s="50" t="s">
        <v>404</v>
      </c>
      <c r="R44" s="33">
        <v>100</v>
      </c>
      <c r="S44" s="33">
        <v>50</v>
      </c>
      <c r="T44" s="33">
        <v>100</v>
      </c>
      <c r="U44" s="33">
        <v>50</v>
      </c>
      <c r="V44" s="81">
        <f>$R44*[1]Pesos!$B$13+$S44*[1]Pesos!$C$13+$T44*[1]Pesos!$D$13+$U44*[1]Pesos!$E$13</f>
        <v>85</v>
      </c>
      <c r="W44" s="94" t="s">
        <v>429</v>
      </c>
      <c r="X44" s="121"/>
      <c r="Y44" s="42"/>
    </row>
    <row r="45" spans="1:31" s="44" customFormat="1" ht="9.9499999999999993" customHeight="1" x14ac:dyDescent="0.15">
      <c r="A45" s="63"/>
      <c r="B45" s="35" t="s">
        <v>112</v>
      </c>
      <c r="C45" s="34" t="s">
        <v>117</v>
      </c>
      <c r="D45" s="39" t="s">
        <v>32</v>
      </c>
      <c r="E45" s="34" t="s">
        <v>42</v>
      </c>
      <c r="F45" s="37" t="s">
        <v>118</v>
      </c>
      <c r="G45" s="37" t="s">
        <v>119</v>
      </c>
      <c r="H45" s="38">
        <v>43194</v>
      </c>
      <c r="I45" s="38">
        <v>43195</v>
      </c>
      <c r="J45" s="35">
        <v>2</v>
      </c>
      <c r="K45" s="50">
        <f>I45-H45+1+3</f>
        <v>5</v>
      </c>
      <c r="L45" s="87">
        <f t="shared" si="7"/>
        <v>2960</v>
      </c>
      <c r="M45" s="87">
        <f t="shared" si="8"/>
        <v>3500</v>
      </c>
      <c r="N45" s="31">
        <f t="shared" si="2"/>
        <v>6460</v>
      </c>
      <c r="O45" s="40">
        <f>J45*12</f>
        <v>24</v>
      </c>
      <c r="P45" s="89">
        <f t="shared" si="9"/>
        <v>2640</v>
      </c>
      <c r="Q45" s="34" t="s">
        <v>279</v>
      </c>
      <c r="R45" s="33">
        <v>100</v>
      </c>
      <c r="S45" s="33">
        <v>50</v>
      </c>
      <c r="T45" s="33">
        <v>100</v>
      </c>
      <c r="U45" s="33">
        <v>50</v>
      </c>
      <c r="V45" s="98">
        <f>$R45*[1]Pesos!$B$13+$S45*[1]Pesos!$C$13+$T45*[1]Pesos!$D$13+$U45*[1]Pesos!$E$13</f>
        <v>85</v>
      </c>
      <c r="W45" s="97" t="s">
        <v>427</v>
      </c>
      <c r="X45" s="121"/>
      <c r="Y45" s="42"/>
    </row>
    <row r="46" spans="1:31" s="44" customFormat="1" ht="9.9499999999999993" customHeight="1" x14ac:dyDescent="0.15">
      <c r="A46" s="39"/>
      <c r="B46" s="35" t="s">
        <v>123</v>
      </c>
      <c r="C46" s="52" t="s">
        <v>124</v>
      </c>
      <c r="D46" s="39" t="s">
        <v>32</v>
      </c>
      <c r="E46" s="34" t="s">
        <v>42</v>
      </c>
      <c r="F46" s="37" t="s">
        <v>125</v>
      </c>
      <c r="G46" s="37" t="s">
        <v>126</v>
      </c>
      <c r="H46" s="38">
        <v>43199</v>
      </c>
      <c r="I46" s="38">
        <v>43201</v>
      </c>
      <c r="J46" s="35">
        <v>2</v>
      </c>
      <c r="K46" s="50">
        <f>I46-H46+1+3</f>
        <v>6</v>
      </c>
      <c r="L46" s="87">
        <f t="shared" si="7"/>
        <v>3552</v>
      </c>
      <c r="M46" s="87">
        <f t="shared" si="8"/>
        <v>3500</v>
      </c>
      <c r="N46" s="31">
        <f t="shared" si="2"/>
        <v>7052</v>
      </c>
      <c r="O46" s="40">
        <v>24</v>
      </c>
      <c r="P46" s="89">
        <f t="shared" si="9"/>
        <v>2640</v>
      </c>
      <c r="Q46" s="34" t="s">
        <v>287</v>
      </c>
      <c r="R46" s="33">
        <v>50</v>
      </c>
      <c r="S46" s="33">
        <v>50</v>
      </c>
      <c r="T46" s="33">
        <v>50</v>
      </c>
      <c r="U46" s="33">
        <v>0</v>
      </c>
      <c r="V46" s="81">
        <f>$R46*[1]Pesos!$B$13+$S46*[1]Pesos!$C$13+$T46*[1]Pesos!$D$13+$U46*[1]Pesos!$E$13</f>
        <v>45</v>
      </c>
      <c r="W46" s="92" t="s">
        <v>427</v>
      </c>
      <c r="X46" s="121"/>
      <c r="Y46" s="23"/>
      <c r="Z46" s="23"/>
      <c r="AA46" s="23"/>
      <c r="AB46" s="23"/>
      <c r="AC46" s="23"/>
      <c r="AD46" s="23"/>
      <c r="AE46" s="23"/>
    </row>
    <row r="47" spans="1:31" s="44" customFormat="1" ht="9.9499999999999993" customHeight="1" x14ac:dyDescent="0.15">
      <c r="A47" s="39"/>
      <c r="B47" s="35" t="s">
        <v>72</v>
      </c>
      <c r="C47" s="52" t="s">
        <v>421</v>
      </c>
      <c r="D47" s="66" t="s">
        <v>37</v>
      </c>
      <c r="E47" s="34" t="s">
        <v>183</v>
      </c>
      <c r="F47" s="60" t="s">
        <v>75</v>
      </c>
      <c r="G47" s="60" t="s">
        <v>75</v>
      </c>
      <c r="H47" s="60">
        <v>43199</v>
      </c>
      <c r="I47" s="60">
        <v>43203</v>
      </c>
      <c r="J47" s="37">
        <v>2</v>
      </c>
      <c r="K47" s="50">
        <f>I47-H47+1+3</f>
        <v>8</v>
      </c>
      <c r="L47" s="87">
        <f t="shared" si="7"/>
        <v>4736</v>
      </c>
      <c r="M47" s="87">
        <f t="shared" si="8"/>
        <v>3500</v>
      </c>
      <c r="N47" s="31">
        <f t="shared" si="2"/>
        <v>8236</v>
      </c>
      <c r="O47" s="32">
        <v>50</v>
      </c>
      <c r="P47" s="89">
        <f t="shared" si="9"/>
        <v>5500</v>
      </c>
      <c r="Q47" s="34"/>
      <c r="R47" s="33">
        <v>100</v>
      </c>
      <c r="S47" s="33">
        <v>0</v>
      </c>
      <c r="T47" s="33">
        <v>50</v>
      </c>
      <c r="U47" s="33">
        <v>100</v>
      </c>
      <c r="V47" s="81">
        <f>$R47*[1]Pesos!$B$13+$S47*[1]Pesos!$C$13+$T47*[1]Pesos!$D$13+$U47*[1]Pesos!$E$13</f>
        <v>65</v>
      </c>
      <c r="W47" s="97" t="s">
        <v>430</v>
      </c>
      <c r="X47" s="121"/>
      <c r="Y47" s="29"/>
      <c r="Z47" s="29"/>
      <c r="AA47" s="29"/>
      <c r="AB47" s="29"/>
      <c r="AC47" s="29"/>
      <c r="AD47" s="29"/>
      <c r="AE47" s="29"/>
    </row>
    <row r="48" spans="1:31" s="44" customFormat="1" ht="9.9499999999999993" customHeight="1" x14ac:dyDescent="0.15">
      <c r="A48" s="39"/>
      <c r="B48" s="48" t="s">
        <v>72</v>
      </c>
      <c r="C48" s="49" t="s">
        <v>184</v>
      </c>
      <c r="D48" s="50" t="s">
        <v>28</v>
      </c>
      <c r="E48" s="49" t="s">
        <v>114</v>
      </c>
      <c r="F48" s="48" t="s">
        <v>82</v>
      </c>
      <c r="G48" s="48" t="s">
        <v>83</v>
      </c>
      <c r="H48" s="51">
        <v>43200</v>
      </c>
      <c r="I48" s="51">
        <v>43201</v>
      </c>
      <c r="J48" s="36">
        <v>2</v>
      </c>
      <c r="K48" s="50">
        <f>I48-H48+1+3</f>
        <v>5</v>
      </c>
      <c r="L48" s="87">
        <f t="shared" si="7"/>
        <v>2960</v>
      </c>
      <c r="M48" s="87">
        <f t="shared" si="8"/>
        <v>3500</v>
      </c>
      <c r="N48" s="31">
        <f t="shared" si="2"/>
        <v>6460</v>
      </c>
      <c r="O48" s="32">
        <f>60*J48</f>
        <v>120</v>
      </c>
      <c r="P48" s="89">
        <f t="shared" si="9"/>
        <v>13200</v>
      </c>
      <c r="Q48" s="53" t="s">
        <v>326</v>
      </c>
      <c r="R48" s="33">
        <v>100</v>
      </c>
      <c r="S48" s="33">
        <v>0</v>
      </c>
      <c r="T48" s="33">
        <v>50</v>
      </c>
      <c r="U48" s="33">
        <v>100</v>
      </c>
      <c r="V48" s="81">
        <f>$R48*[1]Pesos!$B$13+$S48*[1]Pesos!$C$13+$T48*[1]Pesos!$D$13+$U48*[1]Pesos!$E$13</f>
        <v>65</v>
      </c>
      <c r="W48" s="92" t="s">
        <v>427</v>
      </c>
      <c r="X48" s="121"/>
    </row>
    <row r="49" spans="1:31" s="44" customFormat="1" ht="9.9499999999999993" customHeight="1" x14ac:dyDescent="0.15">
      <c r="A49" s="39"/>
      <c r="B49" s="35" t="s">
        <v>72</v>
      </c>
      <c r="C49" s="34" t="s">
        <v>333</v>
      </c>
      <c r="D49" s="66" t="s">
        <v>31</v>
      </c>
      <c r="E49" s="34" t="s">
        <v>43</v>
      </c>
      <c r="F49" s="37" t="s">
        <v>125</v>
      </c>
      <c r="G49" s="37" t="s">
        <v>126</v>
      </c>
      <c r="H49" s="60">
        <v>43213</v>
      </c>
      <c r="I49" s="60">
        <v>43217</v>
      </c>
      <c r="J49" s="35">
        <v>1</v>
      </c>
      <c r="K49" s="36">
        <v>5</v>
      </c>
      <c r="L49" s="87">
        <f t="shared" si="7"/>
        <v>1480</v>
      </c>
      <c r="M49" s="31">
        <f t="shared" si="8"/>
        <v>1750</v>
      </c>
      <c r="N49" s="31">
        <f t="shared" si="2"/>
        <v>3230</v>
      </c>
      <c r="O49" s="32">
        <v>30</v>
      </c>
      <c r="P49" s="89">
        <f t="shared" si="9"/>
        <v>3300</v>
      </c>
      <c r="Q49" s="34"/>
      <c r="R49" s="33">
        <v>100</v>
      </c>
      <c r="S49" s="33">
        <v>100</v>
      </c>
      <c r="T49" s="33">
        <v>100</v>
      </c>
      <c r="U49" s="33">
        <v>0</v>
      </c>
      <c r="V49" s="81">
        <f>$R49*[1]Pesos!$B$13+$S49*[1]Pesos!$C$13+$T49*[1]Pesos!$D$13+$U49*[1]Pesos!$E$13</f>
        <v>90</v>
      </c>
      <c r="W49" s="94" t="s">
        <v>429</v>
      </c>
      <c r="X49" s="121"/>
      <c r="Y49" s="42"/>
    </row>
    <row r="50" spans="1:31" s="44" customFormat="1" ht="9.9499999999999993" customHeight="1" x14ac:dyDescent="0.15">
      <c r="A50" s="63"/>
      <c r="B50" s="35" t="s">
        <v>72</v>
      </c>
      <c r="C50" s="34" t="s">
        <v>447</v>
      </c>
      <c r="D50" s="66" t="s">
        <v>31</v>
      </c>
      <c r="E50" s="34" t="s">
        <v>183</v>
      </c>
      <c r="F50" s="37" t="s">
        <v>85</v>
      </c>
      <c r="G50" s="37" t="s">
        <v>229</v>
      </c>
      <c r="H50" s="60">
        <v>43213</v>
      </c>
      <c r="I50" s="60">
        <v>43217</v>
      </c>
      <c r="J50" s="37">
        <v>1</v>
      </c>
      <c r="K50" s="103">
        <v>7</v>
      </c>
      <c r="L50" s="87">
        <f t="shared" si="7"/>
        <v>2072</v>
      </c>
      <c r="M50" s="87">
        <f t="shared" si="8"/>
        <v>1750</v>
      </c>
      <c r="N50" s="31">
        <f t="shared" si="2"/>
        <v>3822</v>
      </c>
      <c r="O50" s="32">
        <v>20</v>
      </c>
      <c r="P50" s="89">
        <f t="shared" si="9"/>
        <v>2200</v>
      </c>
      <c r="Q50" s="34"/>
      <c r="R50" s="33">
        <v>100</v>
      </c>
      <c r="S50" s="33">
        <v>0</v>
      </c>
      <c r="T50" s="33">
        <v>100</v>
      </c>
      <c r="U50" s="33">
        <v>0</v>
      </c>
      <c r="V50" s="98">
        <f>$R50*[1]Pesos!$B$13+$S50*[1]Pesos!$C$13+$T50*[1]Pesos!$D$13+$U50*[1]Pesos!$E$13</f>
        <v>70</v>
      </c>
      <c r="W50" s="97" t="s">
        <v>427</v>
      </c>
      <c r="X50" s="121"/>
      <c r="Y50" s="42"/>
    </row>
    <row r="51" spans="1:31" s="44" customFormat="1" ht="9.9499999999999993" customHeight="1" x14ac:dyDescent="0.15">
      <c r="A51" s="39"/>
      <c r="B51" s="35" t="s">
        <v>72</v>
      </c>
      <c r="C51" s="52" t="s">
        <v>410</v>
      </c>
      <c r="D51" s="66" t="s">
        <v>37</v>
      </c>
      <c r="E51" s="34" t="s">
        <v>183</v>
      </c>
      <c r="F51" s="60" t="s">
        <v>107</v>
      </c>
      <c r="G51" s="60" t="s">
        <v>108</v>
      </c>
      <c r="H51" s="60">
        <v>43213</v>
      </c>
      <c r="I51" s="60">
        <v>43217</v>
      </c>
      <c r="J51" s="37">
        <v>2</v>
      </c>
      <c r="K51" s="50">
        <f>I51-H51+1+3</f>
        <v>8</v>
      </c>
      <c r="L51" s="87">
        <f t="shared" si="7"/>
        <v>4736</v>
      </c>
      <c r="M51" s="87">
        <f t="shared" si="8"/>
        <v>3500</v>
      </c>
      <c r="N51" s="31">
        <f t="shared" si="2"/>
        <v>8236</v>
      </c>
      <c r="O51" s="32">
        <v>50</v>
      </c>
      <c r="P51" s="89">
        <f t="shared" si="9"/>
        <v>5500</v>
      </c>
      <c r="Q51" s="34" t="s">
        <v>375</v>
      </c>
      <c r="R51" s="33">
        <v>100</v>
      </c>
      <c r="S51" s="33">
        <v>0</v>
      </c>
      <c r="T51" s="33">
        <v>50</v>
      </c>
      <c r="U51" s="33">
        <v>100</v>
      </c>
      <c r="V51" s="81">
        <f>$R51*[1]Pesos!$B$13+$S51*[1]Pesos!$C$13+$T51*[1]Pesos!$D$13+$U51*[1]Pesos!$E$13</f>
        <v>65</v>
      </c>
      <c r="W51" s="97" t="s">
        <v>430</v>
      </c>
      <c r="X51" s="121"/>
    </row>
    <row r="52" spans="1:31" s="44" customFormat="1" ht="9.9499999999999993" customHeight="1" x14ac:dyDescent="0.15">
      <c r="A52" s="35"/>
      <c r="B52" s="39" t="s">
        <v>249</v>
      </c>
      <c r="C52" s="61" t="s">
        <v>250</v>
      </c>
      <c r="D52" s="36" t="s">
        <v>28</v>
      </c>
      <c r="E52" s="54" t="s">
        <v>191</v>
      </c>
      <c r="F52" s="62" t="s">
        <v>225</v>
      </c>
      <c r="G52" s="62" t="s">
        <v>226</v>
      </c>
      <c r="H52" s="60">
        <v>43214</v>
      </c>
      <c r="I52" s="60">
        <v>43216</v>
      </c>
      <c r="J52" s="40">
        <v>2</v>
      </c>
      <c r="K52" s="50">
        <f>I52-H52+1+3</f>
        <v>6</v>
      </c>
      <c r="L52" s="87">
        <f t="shared" si="7"/>
        <v>3552</v>
      </c>
      <c r="M52" s="31">
        <f t="shared" si="8"/>
        <v>3500</v>
      </c>
      <c r="N52" s="31">
        <f t="shared" si="2"/>
        <v>7052</v>
      </c>
      <c r="O52" s="32">
        <f>60*J52</f>
        <v>120</v>
      </c>
      <c r="P52" s="89">
        <f t="shared" si="9"/>
        <v>13200</v>
      </c>
      <c r="Q52" s="34"/>
      <c r="R52" s="33">
        <v>100</v>
      </c>
      <c r="S52" s="33">
        <v>0</v>
      </c>
      <c r="T52" s="33">
        <v>100</v>
      </c>
      <c r="U52" s="33">
        <v>50</v>
      </c>
      <c r="V52" s="81">
        <f>$R52*[1]Pesos!$B$13+$S52*[1]Pesos!$C$13+$T52*[1]Pesos!$D$13+$U52*[1]Pesos!$E$13</f>
        <v>75</v>
      </c>
      <c r="W52" s="94" t="s">
        <v>429</v>
      </c>
      <c r="X52" s="121"/>
    </row>
    <row r="53" spans="1:31" s="44" customFormat="1" ht="9.9499999999999993" customHeight="1" x14ac:dyDescent="0.15">
      <c r="A53" s="55"/>
      <c r="B53" s="39" t="s">
        <v>72</v>
      </c>
      <c r="C53" s="61" t="s">
        <v>378</v>
      </c>
      <c r="D53" s="36" t="s">
        <v>29</v>
      </c>
      <c r="E53" s="54" t="s">
        <v>43</v>
      </c>
      <c r="F53" s="62" t="s">
        <v>82</v>
      </c>
      <c r="G53" s="62" t="s">
        <v>83</v>
      </c>
      <c r="H53" s="60">
        <v>43221</v>
      </c>
      <c r="I53" s="60">
        <v>43224</v>
      </c>
      <c r="J53" s="40">
        <v>2</v>
      </c>
      <c r="K53" s="50">
        <f>I53-H53+1+3</f>
        <v>7</v>
      </c>
      <c r="L53" s="87">
        <f t="shared" si="7"/>
        <v>4144</v>
      </c>
      <c r="M53" s="87">
        <f t="shared" si="8"/>
        <v>3500</v>
      </c>
      <c r="N53" s="31">
        <f t="shared" si="2"/>
        <v>7644</v>
      </c>
      <c r="O53" s="32">
        <v>48</v>
      </c>
      <c r="P53" s="89">
        <f t="shared" si="9"/>
        <v>5280</v>
      </c>
      <c r="Q53" s="53"/>
      <c r="R53" s="33">
        <v>100</v>
      </c>
      <c r="S53" s="33">
        <v>100</v>
      </c>
      <c r="T53" s="33">
        <v>100</v>
      </c>
      <c r="U53" s="33">
        <v>100</v>
      </c>
      <c r="V53" s="81">
        <f>$R53*[1]Pesos!$B$13+$S53*[1]Pesos!$C$13+$T53*[1]Pesos!$D$13+$U53*[1]Pesos!$E$13</f>
        <v>100</v>
      </c>
      <c r="W53" s="94" t="s">
        <v>429</v>
      </c>
      <c r="X53" s="121"/>
      <c r="Y53" s="42"/>
    </row>
    <row r="54" spans="1:31" s="44" customFormat="1" ht="9.9499999999999993" customHeight="1" x14ac:dyDescent="0.15">
      <c r="A54" s="35"/>
      <c r="B54" s="39" t="s">
        <v>72</v>
      </c>
      <c r="C54" s="61" t="s">
        <v>261</v>
      </c>
      <c r="D54" s="36" t="s">
        <v>29</v>
      </c>
      <c r="E54" s="54" t="s">
        <v>43</v>
      </c>
      <c r="F54" s="62" t="s">
        <v>77</v>
      </c>
      <c r="G54" s="62" t="s">
        <v>78</v>
      </c>
      <c r="H54" s="60">
        <v>43221</v>
      </c>
      <c r="I54" s="60">
        <v>43224</v>
      </c>
      <c r="J54" s="40">
        <v>2</v>
      </c>
      <c r="K54" s="50">
        <f>I54-H54+1+3</f>
        <v>7</v>
      </c>
      <c r="L54" s="87">
        <f t="shared" si="7"/>
        <v>4144</v>
      </c>
      <c r="M54" s="87">
        <f t="shared" si="8"/>
        <v>3500</v>
      </c>
      <c r="N54" s="31">
        <f t="shared" si="2"/>
        <v>7644</v>
      </c>
      <c r="O54" s="32">
        <v>64</v>
      </c>
      <c r="P54" s="89">
        <f t="shared" si="9"/>
        <v>7040</v>
      </c>
      <c r="Q54" s="53"/>
      <c r="R54" s="33">
        <v>100</v>
      </c>
      <c r="S54" s="33">
        <v>100</v>
      </c>
      <c r="T54" s="33">
        <v>50</v>
      </c>
      <c r="U54" s="33">
        <v>100</v>
      </c>
      <c r="V54" s="81">
        <f>$R54*[1]Pesos!$B$13+$S54*[1]Pesos!$C$13+$T54*[1]Pesos!$D$13+$U54*[1]Pesos!$E$13</f>
        <v>85</v>
      </c>
      <c r="W54" s="94" t="s">
        <v>429</v>
      </c>
      <c r="X54" s="121"/>
      <c r="Y54" s="42"/>
    </row>
    <row r="55" spans="1:31" s="44" customFormat="1" ht="9.9499999999999993" customHeight="1" x14ac:dyDescent="0.15">
      <c r="A55" s="48"/>
      <c r="B55" s="39" t="s">
        <v>72</v>
      </c>
      <c r="C55" s="61" t="s">
        <v>267</v>
      </c>
      <c r="D55" s="36" t="s">
        <v>29</v>
      </c>
      <c r="E55" s="54" t="s">
        <v>43</v>
      </c>
      <c r="F55" s="62" t="s">
        <v>130</v>
      </c>
      <c r="G55" s="62" t="s">
        <v>268</v>
      </c>
      <c r="H55" s="60">
        <v>43221</v>
      </c>
      <c r="I55" s="60">
        <v>43225</v>
      </c>
      <c r="J55" s="40">
        <v>1</v>
      </c>
      <c r="K55" s="50">
        <f>I55-H55+1+3</f>
        <v>8</v>
      </c>
      <c r="L55" s="87">
        <f t="shared" si="7"/>
        <v>2368</v>
      </c>
      <c r="M55" s="87">
        <f t="shared" si="8"/>
        <v>1750</v>
      </c>
      <c r="N55" s="31">
        <f t="shared" si="2"/>
        <v>4118</v>
      </c>
      <c r="O55" s="32">
        <v>60</v>
      </c>
      <c r="P55" s="89">
        <f t="shared" si="9"/>
        <v>6600</v>
      </c>
      <c r="Q55" s="53" t="s">
        <v>251</v>
      </c>
      <c r="R55" s="33">
        <v>100</v>
      </c>
      <c r="S55" s="33">
        <v>100</v>
      </c>
      <c r="T55" s="33">
        <v>50</v>
      </c>
      <c r="U55" s="33">
        <v>100</v>
      </c>
      <c r="V55" s="81">
        <f>$R55*[1]Pesos!$B$13+$S55*[1]Pesos!$C$13+$T55*[1]Pesos!$D$13+$U55*[1]Pesos!$E$13</f>
        <v>85</v>
      </c>
      <c r="W55" s="94" t="s">
        <v>429</v>
      </c>
      <c r="X55" s="121"/>
      <c r="Y55" s="42"/>
    </row>
    <row r="56" spans="1:31" s="44" customFormat="1" ht="9.9499999999999993" customHeight="1" x14ac:dyDescent="0.15">
      <c r="A56" s="35"/>
      <c r="B56" s="48" t="s">
        <v>149</v>
      </c>
      <c r="C56" s="49" t="s">
        <v>215</v>
      </c>
      <c r="D56" s="50" t="s">
        <v>28</v>
      </c>
      <c r="E56" s="49" t="s">
        <v>191</v>
      </c>
      <c r="F56" s="48" t="s">
        <v>216</v>
      </c>
      <c r="G56" s="48" t="s">
        <v>217</v>
      </c>
      <c r="H56" s="41">
        <v>43221</v>
      </c>
      <c r="I56" s="41">
        <v>43221</v>
      </c>
      <c r="J56" s="50">
        <v>3</v>
      </c>
      <c r="K56" s="50">
        <v>6</v>
      </c>
      <c r="L56" s="87">
        <f t="shared" si="7"/>
        <v>5328</v>
      </c>
      <c r="M56" s="87">
        <f t="shared" si="8"/>
        <v>5250</v>
      </c>
      <c r="N56" s="31">
        <f t="shared" si="2"/>
        <v>10578</v>
      </c>
      <c r="O56" s="32">
        <f>60*J56</f>
        <v>180</v>
      </c>
      <c r="P56" s="89">
        <f t="shared" si="9"/>
        <v>19800</v>
      </c>
      <c r="Q56" s="50"/>
      <c r="R56" s="33">
        <v>100</v>
      </c>
      <c r="S56" s="33">
        <v>0</v>
      </c>
      <c r="T56" s="33">
        <v>100</v>
      </c>
      <c r="U56" s="33">
        <v>100</v>
      </c>
      <c r="V56" s="81">
        <f>$R56*[1]Pesos!$B$13+$S56*[1]Pesos!$C$13+$T56*[1]Pesos!$D$13+$U56*[1]Pesos!$E$13</f>
        <v>80</v>
      </c>
      <c r="W56" s="93" t="s">
        <v>429</v>
      </c>
      <c r="X56" s="121"/>
      <c r="Y56" s="42"/>
    </row>
    <row r="57" spans="1:31" s="44" customFormat="1" ht="9.9499999999999993" customHeight="1" x14ac:dyDescent="0.15">
      <c r="A57" s="35"/>
      <c r="B57" s="39" t="s">
        <v>72</v>
      </c>
      <c r="C57" s="54" t="s">
        <v>219</v>
      </c>
      <c r="D57" s="36" t="s">
        <v>28</v>
      </c>
      <c r="E57" s="54" t="s">
        <v>183</v>
      </c>
      <c r="F57" s="48" t="s">
        <v>125</v>
      </c>
      <c r="G57" s="48" t="s">
        <v>386</v>
      </c>
      <c r="H57" s="41">
        <v>43221</v>
      </c>
      <c r="I57" s="41">
        <v>43221</v>
      </c>
      <c r="J57" s="67">
        <v>1</v>
      </c>
      <c r="K57" s="36">
        <v>8</v>
      </c>
      <c r="L57" s="87">
        <f t="shared" si="7"/>
        <v>2368</v>
      </c>
      <c r="M57" s="87">
        <f t="shared" si="8"/>
        <v>1750</v>
      </c>
      <c r="N57" s="31">
        <f t="shared" si="2"/>
        <v>4118</v>
      </c>
      <c r="O57" s="32">
        <v>60</v>
      </c>
      <c r="P57" s="89">
        <f t="shared" si="9"/>
        <v>6600</v>
      </c>
      <c r="Q57" s="50"/>
      <c r="R57" s="33">
        <v>100</v>
      </c>
      <c r="S57" s="33">
        <v>0</v>
      </c>
      <c r="T57" s="33">
        <v>100</v>
      </c>
      <c r="U57" s="33">
        <v>100</v>
      </c>
      <c r="V57" s="81">
        <f>$R57*[1]Pesos!$B$13+$S57*[1]Pesos!$C$13+$T57*[1]Pesos!$D$13+$U57*[1]Pesos!$E$13</f>
        <v>80</v>
      </c>
      <c r="W57" s="94" t="s">
        <v>429</v>
      </c>
      <c r="X57" s="121"/>
      <c r="Y57" s="42"/>
    </row>
    <row r="58" spans="1:31" s="44" customFormat="1" ht="9.9499999999999993" customHeight="1" x14ac:dyDescent="0.15">
      <c r="A58" s="35"/>
      <c r="B58" s="39" t="s">
        <v>44</v>
      </c>
      <c r="C58" s="61" t="s">
        <v>94</v>
      </c>
      <c r="D58" s="39" t="s">
        <v>408</v>
      </c>
      <c r="E58" s="54" t="s">
        <v>43</v>
      </c>
      <c r="F58" s="37" t="s">
        <v>82</v>
      </c>
      <c r="G58" s="37" t="s">
        <v>95</v>
      </c>
      <c r="H58" s="38">
        <v>43226</v>
      </c>
      <c r="I58" s="38">
        <v>43231</v>
      </c>
      <c r="J58" s="35">
        <v>4</v>
      </c>
      <c r="K58" s="50">
        <f>I58-H58+1+3</f>
        <v>9</v>
      </c>
      <c r="L58" s="87">
        <f t="shared" si="7"/>
        <v>10656</v>
      </c>
      <c r="M58" s="87">
        <f t="shared" si="8"/>
        <v>7000</v>
      </c>
      <c r="N58" s="31">
        <f t="shared" si="2"/>
        <v>17656</v>
      </c>
      <c r="O58" s="32">
        <f>40*4</f>
        <v>160</v>
      </c>
      <c r="P58" s="89">
        <f t="shared" si="9"/>
        <v>17600</v>
      </c>
      <c r="Q58" s="52" t="s">
        <v>318</v>
      </c>
      <c r="R58" s="33">
        <v>100</v>
      </c>
      <c r="S58" s="33">
        <v>50</v>
      </c>
      <c r="T58" s="33">
        <v>50</v>
      </c>
      <c r="U58" s="33">
        <v>100</v>
      </c>
      <c r="V58" s="81">
        <f>$R58*[1]Pesos!$B$13+$S58*[1]Pesos!$C$13+$T58*[1]Pesos!$D$13+$U58*[1]Pesos!$E$13</f>
        <v>75</v>
      </c>
      <c r="W58" s="94" t="s">
        <v>429</v>
      </c>
      <c r="X58" s="121"/>
    </row>
    <row r="59" spans="1:31" s="44" customFormat="1" ht="9.9499999999999993" customHeight="1" x14ac:dyDescent="0.15">
      <c r="A59" s="35"/>
      <c r="B59" s="48" t="s">
        <v>120</v>
      </c>
      <c r="C59" s="49" t="s">
        <v>192</v>
      </c>
      <c r="D59" s="36" t="s">
        <v>28</v>
      </c>
      <c r="E59" s="54" t="s">
        <v>43</v>
      </c>
      <c r="F59" s="39" t="s">
        <v>77</v>
      </c>
      <c r="G59" s="39" t="s">
        <v>78</v>
      </c>
      <c r="H59" s="38">
        <v>43241</v>
      </c>
      <c r="I59" s="38">
        <v>43245</v>
      </c>
      <c r="J59" s="40">
        <v>1</v>
      </c>
      <c r="K59" s="50">
        <f>I59-H59+1+3</f>
        <v>8</v>
      </c>
      <c r="L59" s="87">
        <f t="shared" si="7"/>
        <v>2368</v>
      </c>
      <c r="M59" s="87">
        <f t="shared" si="8"/>
        <v>1750</v>
      </c>
      <c r="N59" s="31">
        <f t="shared" si="2"/>
        <v>4118</v>
      </c>
      <c r="O59" s="32">
        <f>60*J59</f>
        <v>60</v>
      </c>
      <c r="P59" s="89">
        <f t="shared" si="9"/>
        <v>6600</v>
      </c>
      <c r="Q59" s="53" t="s">
        <v>294</v>
      </c>
      <c r="R59" s="33">
        <v>100</v>
      </c>
      <c r="S59" s="33">
        <v>0</v>
      </c>
      <c r="T59" s="33">
        <v>100</v>
      </c>
      <c r="U59" s="33">
        <v>50</v>
      </c>
      <c r="V59" s="81">
        <f>$R59*[1]Pesos!$B$13+$S59*[1]Pesos!$C$13+$T59*[1]Pesos!$D$13+$U59*[1]Pesos!$E$13</f>
        <v>75</v>
      </c>
      <c r="W59" s="94" t="s">
        <v>429</v>
      </c>
      <c r="X59" s="121"/>
    </row>
    <row r="60" spans="1:31" s="44" customFormat="1" ht="9.9499999999999993" customHeight="1" x14ac:dyDescent="0.15">
      <c r="A60" s="63"/>
      <c r="B60" s="35" t="s">
        <v>72</v>
      </c>
      <c r="C60" s="34" t="s">
        <v>144</v>
      </c>
      <c r="D60" s="36" t="s">
        <v>30</v>
      </c>
      <c r="E60" s="34" t="s">
        <v>42</v>
      </c>
      <c r="F60" s="37" t="s">
        <v>82</v>
      </c>
      <c r="G60" s="37" t="s">
        <v>83</v>
      </c>
      <c r="H60" s="38">
        <v>43243</v>
      </c>
      <c r="I60" s="38">
        <v>43245</v>
      </c>
      <c r="J60" s="35">
        <v>2</v>
      </c>
      <c r="K60" s="50">
        <f>I60-H60+1+3</f>
        <v>6</v>
      </c>
      <c r="L60" s="87">
        <f t="shared" si="7"/>
        <v>3552</v>
      </c>
      <c r="M60" s="87">
        <f t="shared" si="8"/>
        <v>3500</v>
      </c>
      <c r="N60" s="31">
        <f t="shared" si="2"/>
        <v>7052</v>
      </c>
      <c r="O60" s="32">
        <v>36</v>
      </c>
      <c r="P60" s="89">
        <f t="shared" si="9"/>
        <v>3960</v>
      </c>
      <c r="Q60" s="53" t="s">
        <v>323</v>
      </c>
      <c r="R60" s="33">
        <v>100</v>
      </c>
      <c r="S60" s="33">
        <v>0</v>
      </c>
      <c r="T60" s="33">
        <v>100</v>
      </c>
      <c r="U60" s="33">
        <v>100</v>
      </c>
      <c r="V60" s="81">
        <f>$R60*[1]Pesos!$B$13+$S60*[1]Pesos!$C$13+$T60*[1]Pesos!$D$13+$U60*[1]Pesos!$E$13</f>
        <v>80</v>
      </c>
      <c r="W60" s="94" t="s">
        <v>429</v>
      </c>
      <c r="X60" s="121"/>
      <c r="Y60" s="42"/>
    </row>
    <row r="61" spans="1:31" s="44" customFormat="1" ht="9.9499999999999993" customHeight="1" x14ac:dyDescent="0.15">
      <c r="A61" s="35"/>
      <c r="B61" s="35" t="s">
        <v>72</v>
      </c>
      <c r="C61" s="34" t="s">
        <v>93</v>
      </c>
      <c r="D61" s="39" t="s">
        <v>164</v>
      </c>
      <c r="E61" s="34" t="s">
        <v>43</v>
      </c>
      <c r="F61" s="37" t="s">
        <v>82</v>
      </c>
      <c r="G61" s="37" t="s">
        <v>83</v>
      </c>
      <c r="H61" s="38">
        <v>43248</v>
      </c>
      <c r="I61" s="38">
        <v>43252</v>
      </c>
      <c r="J61" s="35">
        <v>3</v>
      </c>
      <c r="K61" s="50">
        <f>I61-H61+1+3</f>
        <v>8</v>
      </c>
      <c r="L61" s="87">
        <f t="shared" si="7"/>
        <v>7104</v>
      </c>
      <c r="M61" s="87">
        <f t="shared" si="8"/>
        <v>5250</v>
      </c>
      <c r="N61" s="31">
        <f t="shared" si="2"/>
        <v>12354</v>
      </c>
      <c r="O61" s="32">
        <f>30*J61</f>
        <v>90</v>
      </c>
      <c r="P61" s="89">
        <f t="shared" si="9"/>
        <v>9900</v>
      </c>
      <c r="Q61" s="52" t="s">
        <v>318</v>
      </c>
      <c r="R61" s="33">
        <v>100</v>
      </c>
      <c r="S61" s="33">
        <v>100</v>
      </c>
      <c r="T61" s="33">
        <v>100</v>
      </c>
      <c r="U61" s="33">
        <v>100</v>
      </c>
      <c r="V61" s="81">
        <f>$R61*[1]Pesos!$B$13+$S61*[1]Pesos!$C$13+$T61*[1]Pesos!$D$13+$U61*[1]Pesos!$E$13</f>
        <v>100</v>
      </c>
      <c r="W61" s="94" t="s">
        <v>429</v>
      </c>
      <c r="X61" s="121"/>
      <c r="Y61" s="42"/>
      <c r="Z61" s="43"/>
      <c r="AA61" s="101"/>
      <c r="AB61" s="102"/>
    </row>
    <row r="62" spans="1:31" s="44" customFormat="1" ht="9.9499999999999993" customHeight="1" x14ac:dyDescent="0.15">
      <c r="A62" s="39"/>
      <c r="B62" s="55" t="s">
        <v>158</v>
      </c>
      <c r="C62" s="96" t="s">
        <v>203</v>
      </c>
      <c r="D62" s="55" t="s">
        <v>28</v>
      </c>
      <c r="E62" s="57" t="s">
        <v>43</v>
      </c>
      <c r="F62" s="55" t="s">
        <v>70</v>
      </c>
      <c r="G62" s="55" t="s">
        <v>202</v>
      </c>
      <c r="H62" s="41">
        <v>43252</v>
      </c>
      <c r="I62" s="41">
        <v>43252</v>
      </c>
      <c r="J62" s="37">
        <v>3</v>
      </c>
      <c r="K62" s="37">
        <v>6</v>
      </c>
      <c r="L62" s="87">
        <f t="shared" si="7"/>
        <v>5328</v>
      </c>
      <c r="M62" s="87">
        <f t="shared" si="8"/>
        <v>5250</v>
      </c>
      <c r="N62" s="31">
        <f t="shared" si="2"/>
        <v>10578</v>
      </c>
      <c r="O62" s="32">
        <f>60*J62</f>
        <v>180</v>
      </c>
      <c r="P62" s="89">
        <f t="shared" si="9"/>
        <v>19800</v>
      </c>
      <c r="Q62" s="53" t="s">
        <v>311</v>
      </c>
      <c r="R62" s="33">
        <v>50</v>
      </c>
      <c r="S62" s="33">
        <v>0</v>
      </c>
      <c r="T62" s="33">
        <v>50</v>
      </c>
      <c r="U62" s="33">
        <v>100</v>
      </c>
      <c r="V62" s="98">
        <f>$R62*[1]Pesos!$B$13+$S62*[1]Pesos!$C$13+$T62*[1]Pesos!$D$13+$U62*[1]Pesos!$E$13</f>
        <v>45</v>
      </c>
      <c r="W62" s="93" t="s">
        <v>429</v>
      </c>
      <c r="X62" s="121"/>
      <c r="Y62" s="23"/>
      <c r="Z62" s="23"/>
      <c r="AA62" s="23"/>
      <c r="AB62" s="23"/>
      <c r="AC62" s="23"/>
      <c r="AD62" s="23"/>
      <c r="AE62" s="23"/>
    </row>
    <row r="63" spans="1:31" s="44" customFormat="1" ht="9.9499999999999993" customHeight="1" x14ac:dyDescent="0.15">
      <c r="A63" s="35"/>
      <c r="B63" s="39" t="s">
        <v>432</v>
      </c>
      <c r="C63" s="112" t="s">
        <v>431</v>
      </c>
      <c r="D63" s="39" t="s">
        <v>29</v>
      </c>
      <c r="E63" s="54" t="s">
        <v>43</v>
      </c>
      <c r="F63" s="39" t="s">
        <v>433</v>
      </c>
      <c r="G63" s="60" t="s">
        <v>75</v>
      </c>
      <c r="H63" s="41">
        <v>43252</v>
      </c>
      <c r="I63" s="41">
        <v>43252</v>
      </c>
      <c r="J63" s="50">
        <v>1</v>
      </c>
      <c r="K63" s="50">
        <v>5</v>
      </c>
      <c r="L63" s="87">
        <f t="shared" si="7"/>
        <v>1480</v>
      </c>
      <c r="M63" s="87">
        <f t="shared" si="8"/>
        <v>1750</v>
      </c>
      <c r="N63" s="31">
        <f t="shared" si="2"/>
        <v>3230</v>
      </c>
      <c r="O63" s="32">
        <v>32</v>
      </c>
      <c r="P63" s="108"/>
      <c r="Q63" s="53"/>
      <c r="R63" s="33">
        <v>100</v>
      </c>
      <c r="S63" s="33">
        <v>50</v>
      </c>
      <c r="T63" s="33">
        <v>50</v>
      </c>
      <c r="U63" s="33">
        <v>100</v>
      </c>
      <c r="V63" s="81">
        <f>$R63*[1]Pesos!$B$13+$S63*[1]Pesos!$C$13+$T63*[1]Pesos!$D$13+$U63*[1]Pesos!$E$13</f>
        <v>75</v>
      </c>
      <c r="W63" s="93" t="s">
        <v>429</v>
      </c>
      <c r="X63" s="23"/>
      <c r="Y63" s="23"/>
      <c r="Z63" s="23"/>
      <c r="AA63" s="23"/>
      <c r="AB63" s="23"/>
      <c r="AC63" s="23"/>
      <c r="AD63" s="23"/>
      <c r="AE63" s="23"/>
    </row>
    <row r="64" spans="1:31" s="44" customFormat="1" ht="9.9499999999999993" customHeight="1" x14ac:dyDescent="0.15">
      <c r="A64" s="39"/>
      <c r="B64" s="39" t="s">
        <v>272</v>
      </c>
      <c r="C64" s="61" t="s">
        <v>354</v>
      </c>
      <c r="D64" s="36" t="s">
        <v>413</v>
      </c>
      <c r="E64" s="54" t="s">
        <v>43</v>
      </c>
      <c r="F64" s="62" t="s">
        <v>273</v>
      </c>
      <c r="G64" s="62" t="s">
        <v>274</v>
      </c>
      <c r="H64" s="60">
        <v>43252</v>
      </c>
      <c r="I64" s="60">
        <v>43256</v>
      </c>
      <c r="J64" s="40">
        <v>2</v>
      </c>
      <c r="K64" s="73">
        <v>7</v>
      </c>
      <c r="L64" s="87">
        <f t="shared" si="7"/>
        <v>4144</v>
      </c>
      <c r="M64" s="87">
        <f t="shared" si="8"/>
        <v>3500</v>
      </c>
      <c r="N64" s="31">
        <f t="shared" si="2"/>
        <v>7644</v>
      </c>
      <c r="O64" s="32">
        <v>32</v>
      </c>
      <c r="P64" s="89">
        <f t="shared" ref="P64:P79" si="10">O64*$AE$2</f>
        <v>3520</v>
      </c>
      <c r="Q64" s="34" t="s">
        <v>328</v>
      </c>
      <c r="R64" s="33">
        <v>50</v>
      </c>
      <c r="S64" s="33">
        <v>50</v>
      </c>
      <c r="T64" s="33">
        <v>50</v>
      </c>
      <c r="U64" s="33">
        <v>100</v>
      </c>
      <c r="V64" s="81">
        <f>$R64*[1]Pesos!$B$13+$S64*[1]Pesos!$C$13+$T64*[1]Pesos!$D$13+$U64*[1]Pesos!$E$13</f>
        <v>55</v>
      </c>
      <c r="W64" s="92" t="s">
        <v>427</v>
      </c>
      <c r="X64" s="121"/>
      <c r="Y64" s="23"/>
      <c r="Z64" s="23"/>
      <c r="AA64" s="23"/>
      <c r="AB64" s="23"/>
      <c r="AC64" s="23"/>
      <c r="AD64" s="23"/>
      <c r="AE64" s="23"/>
    </row>
    <row r="65" spans="1:31" s="44" customFormat="1" ht="9.9499999999999993" customHeight="1" x14ac:dyDescent="0.15">
      <c r="A65" s="35"/>
      <c r="B65" s="35" t="s">
        <v>72</v>
      </c>
      <c r="C65" s="64" t="s">
        <v>357</v>
      </c>
      <c r="D65" s="66" t="s">
        <v>37</v>
      </c>
      <c r="E65" s="34" t="s">
        <v>183</v>
      </c>
      <c r="F65" s="60" t="s">
        <v>358</v>
      </c>
      <c r="G65" s="60" t="s">
        <v>358</v>
      </c>
      <c r="H65" s="60">
        <v>43255</v>
      </c>
      <c r="I65" s="60">
        <v>43259</v>
      </c>
      <c r="J65" s="37">
        <v>3</v>
      </c>
      <c r="K65" s="50">
        <f>I65-H65+1+3</f>
        <v>8</v>
      </c>
      <c r="L65" s="87">
        <f t="shared" si="7"/>
        <v>7104</v>
      </c>
      <c r="M65" s="87">
        <f t="shared" si="8"/>
        <v>5250</v>
      </c>
      <c r="N65" s="31">
        <f t="shared" si="2"/>
        <v>12354</v>
      </c>
      <c r="O65" s="32">
        <f>60*J65</f>
        <v>180</v>
      </c>
      <c r="P65" s="89">
        <f t="shared" si="10"/>
        <v>19800</v>
      </c>
      <c r="Q65" s="34"/>
      <c r="R65" s="33">
        <v>100</v>
      </c>
      <c r="S65" s="33">
        <v>50</v>
      </c>
      <c r="T65" s="33">
        <v>100</v>
      </c>
      <c r="U65" s="33">
        <v>100</v>
      </c>
      <c r="V65" s="95">
        <v>70</v>
      </c>
      <c r="W65" s="94" t="s">
        <v>429</v>
      </c>
      <c r="X65" s="121"/>
      <c r="Y65" s="42"/>
    </row>
    <row r="66" spans="1:31" s="44" customFormat="1" ht="9.9499999999999993" customHeight="1" x14ac:dyDescent="0.15">
      <c r="A66" s="35"/>
      <c r="B66" s="35" t="s">
        <v>72</v>
      </c>
      <c r="C66" s="34" t="s">
        <v>360</v>
      </c>
      <c r="D66" s="66" t="s">
        <v>374</v>
      </c>
      <c r="E66" s="34" t="s">
        <v>114</v>
      </c>
      <c r="F66" s="60" t="s">
        <v>82</v>
      </c>
      <c r="G66" s="60" t="s">
        <v>83</v>
      </c>
      <c r="H66" s="60">
        <v>43256</v>
      </c>
      <c r="I66" s="60">
        <v>43259</v>
      </c>
      <c r="J66" s="37">
        <v>2</v>
      </c>
      <c r="K66" s="50">
        <f>I66-H66+1+3</f>
        <v>7</v>
      </c>
      <c r="L66" s="87">
        <f t="shared" si="7"/>
        <v>4144</v>
      </c>
      <c r="M66" s="87">
        <f t="shared" si="8"/>
        <v>3500</v>
      </c>
      <c r="N66" s="31">
        <f t="shared" si="2"/>
        <v>7644</v>
      </c>
      <c r="O66" s="32">
        <v>40</v>
      </c>
      <c r="P66" s="89">
        <f t="shared" si="10"/>
        <v>4400</v>
      </c>
      <c r="Q66" s="34"/>
      <c r="R66" s="33">
        <v>100</v>
      </c>
      <c r="S66" s="33">
        <v>50</v>
      </c>
      <c r="T66" s="33">
        <v>50</v>
      </c>
      <c r="U66" s="33">
        <v>100</v>
      </c>
      <c r="V66" s="81">
        <f>$R66*[1]Pesos!$B$13+$S66*[1]Pesos!$C$13+$T66*[1]Pesos!$D$13+$U66*[1]Pesos!$E$13</f>
        <v>75</v>
      </c>
      <c r="W66" s="94" t="s">
        <v>429</v>
      </c>
      <c r="X66" s="121"/>
    </row>
    <row r="67" spans="1:31" s="44" customFormat="1" ht="9.9499999999999993" customHeight="1" x14ac:dyDescent="0.15">
      <c r="A67" s="39"/>
      <c r="B67" s="48" t="s">
        <v>158</v>
      </c>
      <c r="C67" s="49" t="s">
        <v>227</v>
      </c>
      <c r="D67" s="50" t="s">
        <v>28</v>
      </c>
      <c r="E67" s="49" t="s">
        <v>191</v>
      </c>
      <c r="F67" s="48" t="s">
        <v>228</v>
      </c>
      <c r="G67" s="48" t="s">
        <v>83</v>
      </c>
      <c r="H67" s="51">
        <v>43262</v>
      </c>
      <c r="I67" s="51">
        <v>43266</v>
      </c>
      <c r="J67" s="36">
        <v>1</v>
      </c>
      <c r="K67" s="50">
        <f>I67-H67+1+3</f>
        <v>8</v>
      </c>
      <c r="L67" s="87">
        <f t="shared" si="7"/>
        <v>2368</v>
      </c>
      <c r="M67" s="87">
        <f t="shared" si="8"/>
        <v>1750</v>
      </c>
      <c r="N67" s="31">
        <f t="shared" si="2"/>
        <v>4118</v>
      </c>
      <c r="O67" s="32">
        <f>60*J67</f>
        <v>60</v>
      </c>
      <c r="P67" s="89">
        <f t="shared" si="10"/>
        <v>6600</v>
      </c>
      <c r="Q67" s="50" t="s">
        <v>397</v>
      </c>
      <c r="R67" s="33">
        <v>100</v>
      </c>
      <c r="S67" s="33">
        <v>0</v>
      </c>
      <c r="T67" s="33">
        <v>100</v>
      </c>
      <c r="U67" s="33">
        <v>50</v>
      </c>
      <c r="V67" s="81">
        <f>$R67*[1]Pesos!$B$13+$S67*[1]Pesos!$C$13+$T67*[1]Pesos!$D$13+$U67*[1]Pesos!$E$13</f>
        <v>75</v>
      </c>
      <c r="W67" s="94" t="s">
        <v>429</v>
      </c>
      <c r="X67" s="121"/>
    </row>
    <row r="68" spans="1:31" s="44" customFormat="1" ht="9.9499999999999993" customHeight="1" x14ac:dyDescent="0.15">
      <c r="A68" s="39"/>
      <c r="B68" s="35" t="s">
        <v>123</v>
      </c>
      <c r="C68" s="64" t="s">
        <v>129</v>
      </c>
      <c r="D68" s="39" t="s">
        <v>32</v>
      </c>
      <c r="E68" s="34" t="s">
        <v>42</v>
      </c>
      <c r="F68" s="37" t="s">
        <v>130</v>
      </c>
      <c r="G68" s="37" t="s">
        <v>131</v>
      </c>
      <c r="H68" s="38">
        <v>43262</v>
      </c>
      <c r="I68" s="38">
        <v>43264</v>
      </c>
      <c r="J68" s="35">
        <v>3</v>
      </c>
      <c r="K68" s="50">
        <f>I68-H68+1+3</f>
        <v>6</v>
      </c>
      <c r="L68" s="87">
        <f t="shared" si="7"/>
        <v>5328</v>
      </c>
      <c r="M68" s="87">
        <f t="shared" si="8"/>
        <v>5250</v>
      </c>
      <c r="N68" s="31">
        <f t="shared" si="2"/>
        <v>10578</v>
      </c>
      <c r="O68" s="40">
        <f>J68*12</f>
        <v>36</v>
      </c>
      <c r="P68" s="89">
        <f t="shared" si="10"/>
        <v>3960</v>
      </c>
      <c r="Q68" s="34" t="s">
        <v>278</v>
      </c>
      <c r="R68" s="33">
        <v>50</v>
      </c>
      <c r="S68" s="33">
        <v>0</v>
      </c>
      <c r="T68" s="33">
        <v>100</v>
      </c>
      <c r="U68" s="33">
        <v>0</v>
      </c>
      <c r="V68" s="81">
        <f>$R68*[1]Pesos!$B$13+$S68*[1]Pesos!$C$13+$T68*[1]Pesos!$D$13+$U68*[1]Pesos!$E$13</f>
        <v>50</v>
      </c>
      <c r="W68" s="97" t="s">
        <v>427</v>
      </c>
      <c r="X68" s="121"/>
      <c r="Y68" s="23"/>
      <c r="Z68" s="23"/>
      <c r="AA68" s="23"/>
      <c r="AB68" s="23"/>
      <c r="AC68" s="23"/>
      <c r="AD68" s="23"/>
      <c r="AE68" s="23"/>
    </row>
    <row r="69" spans="1:31" s="44" customFormat="1" ht="9.9499999999999993" customHeight="1" x14ac:dyDescent="0.15">
      <c r="A69" s="35"/>
      <c r="B69" s="35" t="s">
        <v>346</v>
      </c>
      <c r="C69" s="34" t="s">
        <v>334</v>
      </c>
      <c r="D69" s="66" t="s">
        <v>31</v>
      </c>
      <c r="E69" s="34" t="s">
        <v>349</v>
      </c>
      <c r="F69" s="37" t="s">
        <v>263</v>
      </c>
      <c r="G69" s="37" t="s">
        <v>264</v>
      </c>
      <c r="H69" s="60">
        <v>43263</v>
      </c>
      <c r="I69" s="60">
        <v>43266</v>
      </c>
      <c r="J69" s="35">
        <v>1</v>
      </c>
      <c r="K69" s="36">
        <v>6</v>
      </c>
      <c r="L69" s="87">
        <f t="shared" si="7"/>
        <v>1776</v>
      </c>
      <c r="M69" s="87">
        <f t="shared" si="8"/>
        <v>1750</v>
      </c>
      <c r="N69" s="31">
        <f t="shared" si="2"/>
        <v>3526</v>
      </c>
      <c r="O69" s="32">
        <v>40</v>
      </c>
      <c r="P69" s="89">
        <f t="shared" si="10"/>
        <v>4400</v>
      </c>
      <c r="Q69" s="34"/>
      <c r="R69" s="33">
        <v>100</v>
      </c>
      <c r="S69" s="33">
        <v>50</v>
      </c>
      <c r="T69" s="33">
        <v>50</v>
      </c>
      <c r="U69" s="33">
        <v>100</v>
      </c>
      <c r="V69" s="81">
        <f>$R69*[1]Pesos!$B$13+$S69*[1]Pesos!$C$13+$T69*[1]Pesos!$D$13+$U69*[1]Pesos!$E$13</f>
        <v>75</v>
      </c>
      <c r="W69" s="93" t="s">
        <v>429</v>
      </c>
      <c r="X69" s="121"/>
    </row>
    <row r="70" spans="1:31" s="44" customFormat="1" ht="9.9499999999999993" customHeight="1" x14ac:dyDescent="0.15">
      <c r="A70" s="48"/>
      <c r="B70" s="48" t="s">
        <v>72</v>
      </c>
      <c r="C70" s="49" t="s">
        <v>185</v>
      </c>
      <c r="D70" s="50" t="s">
        <v>180</v>
      </c>
      <c r="E70" s="54" t="s">
        <v>43</v>
      </c>
      <c r="F70" s="39" t="s">
        <v>82</v>
      </c>
      <c r="G70" s="39" t="s">
        <v>83</v>
      </c>
      <c r="H70" s="38">
        <v>43269</v>
      </c>
      <c r="I70" s="38">
        <v>43273</v>
      </c>
      <c r="J70" s="36">
        <v>2</v>
      </c>
      <c r="K70" s="50">
        <f>I70-H70+1+3</f>
        <v>8</v>
      </c>
      <c r="L70" s="87">
        <f t="shared" si="7"/>
        <v>4736</v>
      </c>
      <c r="M70" s="87">
        <f t="shared" si="8"/>
        <v>3500</v>
      </c>
      <c r="N70" s="31">
        <f t="shared" si="2"/>
        <v>8236</v>
      </c>
      <c r="O70" s="32">
        <f>30*J70</f>
        <v>60</v>
      </c>
      <c r="P70" s="89">
        <f t="shared" si="10"/>
        <v>6600</v>
      </c>
      <c r="Q70" s="52" t="s">
        <v>305</v>
      </c>
      <c r="R70" s="33">
        <v>100</v>
      </c>
      <c r="S70" s="33">
        <v>100</v>
      </c>
      <c r="T70" s="33">
        <v>100</v>
      </c>
      <c r="U70" s="33">
        <v>100</v>
      </c>
      <c r="V70" s="81">
        <f>$R70*[1]Pesos!$B$13+$S70*[1]Pesos!$C$13+$T70*[1]Pesos!$D$13+$U70*[1]Pesos!$E$13</f>
        <v>100</v>
      </c>
      <c r="W70" s="94" t="s">
        <v>429</v>
      </c>
      <c r="X70" s="121"/>
      <c r="Y70" s="42"/>
      <c r="Z70" s="43"/>
      <c r="AA70" s="101"/>
      <c r="AB70" s="102"/>
    </row>
    <row r="71" spans="1:31" s="44" customFormat="1" ht="9.9499999999999993" customHeight="1" x14ac:dyDescent="0.15">
      <c r="A71" s="35"/>
      <c r="B71" s="37" t="s">
        <v>361</v>
      </c>
      <c r="C71" s="69" t="s">
        <v>412</v>
      </c>
      <c r="D71" s="66" t="s">
        <v>37</v>
      </c>
      <c r="E71" s="70" t="s">
        <v>42</v>
      </c>
      <c r="F71" s="60" t="s">
        <v>145</v>
      </c>
      <c r="G71" s="60" t="s">
        <v>146</v>
      </c>
      <c r="H71" s="60">
        <v>43269</v>
      </c>
      <c r="I71" s="60">
        <v>43270</v>
      </c>
      <c r="J71" s="50">
        <v>2</v>
      </c>
      <c r="K71" s="50">
        <f>I71-H71+1+3</f>
        <v>5</v>
      </c>
      <c r="L71" s="87">
        <f t="shared" si="7"/>
        <v>2960</v>
      </c>
      <c r="M71" s="87">
        <f t="shared" si="8"/>
        <v>3500</v>
      </c>
      <c r="N71" s="31">
        <f t="shared" ref="N71:N134" si="11">L71+M71</f>
        <v>6460</v>
      </c>
      <c r="O71" s="32">
        <v>60</v>
      </c>
      <c r="P71" s="89">
        <f t="shared" si="10"/>
        <v>6600</v>
      </c>
      <c r="Q71" s="34"/>
      <c r="R71" s="33">
        <v>50</v>
      </c>
      <c r="S71" s="33">
        <v>0</v>
      </c>
      <c r="T71" s="33">
        <v>0</v>
      </c>
      <c r="U71" s="33">
        <v>100</v>
      </c>
      <c r="V71" s="98">
        <f>$R71*[1]Pesos!$B$13+$S71*[1]Pesos!$C$13+$T71*[1]Pesos!$D$13+$U71*[1]Pesos!$E$13</f>
        <v>30</v>
      </c>
      <c r="W71" s="94" t="s">
        <v>429</v>
      </c>
      <c r="X71" s="121"/>
      <c r="Y71" s="23"/>
      <c r="Z71" s="23"/>
      <c r="AA71" s="23"/>
      <c r="AB71" s="23"/>
      <c r="AC71" s="23"/>
      <c r="AD71" s="23"/>
      <c r="AE71" s="23"/>
    </row>
    <row r="72" spans="1:31" s="44" customFormat="1" ht="9.9499999999999993" customHeight="1" x14ac:dyDescent="0.15">
      <c r="A72" s="39"/>
      <c r="B72" s="35" t="s">
        <v>161</v>
      </c>
      <c r="C72" s="52" t="s">
        <v>290</v>
      </c>
      <c r="D72" s="36" t="s">
        <v>380</v>
      </c>
      <c r="E72" s="34" t="s">
        <v>42</v>
      </c>
      <c r="F72" s="37" t="s">
        <v>145</v>
      </c>
      <c r="G72" s="37" t="s">
        <v>146</v>
      </c>
      <c r="H72" s="38">
        <v>43269</v>
      </c>
      <c r="I72" s="38">
        <v>43273</v>
      </c>
      <c r="J72" s="35">
        <v>2</v>
      </c>
      <c r="K72" s="50">
        <f>I72-H72+1+3</f>
        <v>8</v>
      </c>
      <c r="L72" s="87">
        <f t="shared" si="7"/>
        <v>4736</v>
      </c>
      <c r="M72" s="87">
        <f t="shared" si="8"/>
        <v>3500</v>
      </c>
      <c r="N72" s="31">
        <f t="shared" si="11"/>
        <v>8236</v>
      </c>
      <c r="O72" s="32">
        <v>80</v>
      </c>
      <c r="P72" s="89">
        <f t="shared" si="10"/>
        <v>8800</v>
      </c>
      <c r="Q72" s="53" t="s">
        <v>325</v>
      </c>
      <c r="R72" s="33">
        <v>50</v>
      </c>
      <c r="S72" s="33">
        <v>0</v>
      </c>
      <c r="T72" s="33">
        <v>50</v>
      </c>
      <c r="U72" s="33">
        <v>100</v>
      </c>
      <c r="V72" s="81">
        <f>$R72*[1]Pesos!$B$13+$S72*[1]Pesos!$C$13+$T72*[1]Pesos!$D$13+$U72*[1]Pesos!$E$13</f>
        <v>45</v>
      </c>
      <c r="W72" s="97" t="s">
        <v>427</v>
      </c>
      <c r="X72" s="121"/>
      <c r="Y72" s="23"/>
      <c r="Z72" s="23"/>
      <c r="AA72" s="23"/>
      <c r="AB72" s="23"/>
      <c r="AC72" s="23"/>
      <c r="AD72" s="23"/>
      <c r="AE72" s="23"/>
    </row>
    <row r="73" spans="1:31" s="46" customFormat="1" ht="9.9499999999999993" customHeight="1" x14ac:dyDescent="0.15">
      <c r="A73" s="48"/>
      <c r="B73" s="35" t="s">
        <v>72</v>
      </c>
      <c r="C73" s="34" t="s">
        <v>303</v>
      </c>
      <c r="D73" s="36" t="s">
        <v>30</v>
      </c>
      <c r="E73" s="34" t="s">
        <v>42</v>
      </c>
      <c r="F73" s="37" t="s">
        <v>82</v>
      </c>
      <c r="G73" s="37" t="s">
        <v>83</v>
      </c>
      <c r="H73" s="41">
        <v>43282</v>
      </c>
      <c r="I73" s="41">
        <v>43282</v>
      </c>
      <c r="J73" s="37">
        <v>2</v>
      </c>
      <c r="K73" s="36">
        <v>6</v>
      </c>
      <c r="L73" s="87">
        <f t="shared" si="7"/>
        <v>3552</v>
      </c>
      <c r="M73" s="87">
        <f t="shared" si="8"/>
        <v>3500</v>
      </c>
      <c r="N73" s="31">
        <f t="shared" si="11"/>
        <v>7052</v>
      </c>
      <c r="O73" s="32">
        <f>48*J73</f>
        <v>96</v>
      </c>
      <c r="P73" s="89">
        <f t="shared" si="10"/>
        <v>10560</v>
      </c>
      <c r="Q73" s="53" t="s">
        <v>321</v>
      </c>
      <c r="R73" s="33">
        <v>100</v>
      </c>
      <c r="S73" s="33">
        <v>0</v>
      </c>
      <c r="T73" s="33">
        <v>50</v>
      </c>
      <c r="U73" s="33">
        <v>50</v>
      </c>
      <c r="V73" s="81">
        <f>$R73*[1]Pesos!$B$13+$S73*[1]Pesos!$C$13+$T73*[1]Pesos!$D$13+$U73*[1]Pesos!$E$13</f>
        <v>60</v>
      </c>
      <c r="W73" s="97" t="s">
        <v>427</v>
      </c>
      <c r="X73" s="121"/>
      <c r="Y73" s="29"/>
      <c r="Z73" s="29"/>
      <c r="AA73" s="29"/>
      <c r="AB73" s="29"/>
      <c r="AC73" s="29"/>
      <c r="AD73" s="29"/>
      <c r="AE73" s="29"/>
    </row>
    <row r="74" spans="1:31" s="47" customFormat="1" ht="9.9499999999999993" customHeight="1" x14ac:dyDescent="0.15">
      <c r="A74" s="35"/>
      <c r="B74" s="35" t="s">
        <v>213</v>
      </c>
      <c r="C74" s="34" t="s">
        <v>344</v>
      </c>
      <c r="D74" s="66" t="s">
        <v>31</v>
      </c>
      <c r="E74" s="34" t="s">
        <v>348</v>
      </c>
      <c r="F74" s="37" t="s">
        <v>211</v>
      </c>
      <c r="G74" s="37" t="s">
        <v>220</v>
      </c>
      <c r="H74" s="60">
        <v>43282</v>
      </c>
      <c r="I74" s="60">
        <v>43282</v>
      </c>
      <c r="J74" s="35">
        <v>1</v>
      </c>
      <c r="K74" s="36">
        <v>5</v>
      </c>
      <c r="L74" s="87">
        <f>K74*$Z$2*J74/$Y$2</f>
        <v>402.98507462686564</v>
      </c>
      <c r="M74" s="87">
        <f>J74*$AC$2/$Y$2</f>
        <v>298.50746268656718</v>
      </c>
      <c r="N74" s="31">
        <f t="shared" si="11"/>
        <v>701.49253731343288</v>
      </c>
      <c r="O74" s="32">
        <v>10</v>
      </c>
      <c r="P74" s="89">
        <f t="shared" si="10"/>
        <v>1100</v>
      </c>
      <c r="Q74" s="34"/>
      <c r="R74" s="33">
        <v>0</v>
      </c>
      <c r="S74" s="33">
        <v>0</v>
      </c>
      <c r="T74" s="33">
        <v>50</v>
      </c>
      <c r="U74" s="33">
        <v>50</v>
      </c>
      <c r="V74" s="81">
        <f>$R74*[1]Pesos!$B$13+$S74*[1]Pesos!$C$13+$T74*[1]Pesos!$D$13+$U74*[1]Pesos!$E$13</f>
        <v>20</v>
      </c>
      <c r="W74" s="105" t="s">
        <v>428</v>
      </c>
      <c r="X74" s="121"/>
      <c r="Y74" s="23"/>
      <c r="Z74" s="23"/>
      <c r="AA74" s="23"/>
      <c r="AB74" s="23"/>
      <c r="AC74" s="23"/>
      <c r="AD74" s="23"/>
      <c r="AE74" s="23"/>
    </row>
    <row r="75" spans="1:31" s="47" customFormat="1" ht="9.9499999999999993" customHeight="1" x14ac:dyDescent="0.15">
      <c r="A75" s="48"/>
      <c r="B75" s="39" t="s">
        <v>221</v>
      </c>
      <c r="C75" s="61" t="s">
        <v>246</v>
      </c>
      <c r="D75" s="36" t="s">
        <v>28</v>
      </c>
      <c r="E75" s="54" t="s">
        <v>191</v>
      </c>
      <c r="F75" s="62" t="s">
        <v>70</v>
      </c>
      <c r="G75" s="62" t="s">
        <v>247</v>
      </c>
      <c r="H75" s="60">
        <v>43297</v>
      </c>
      <c r="I75" s="60">
        <v>43301</v>
      </c>
      <c r="J75" s="40">
        <v>1</v>
      </c>
      <c r="K75" s="50">
        <f>I75-H75+1+3</f>
        <v>8</v>
      </c>
      <c r="L75" s="87">
        <f>K75*$AB$6*J75</f>
        <v>2368</v>
      </c>
      <c r="M75" s="87">
        <f>J75*$AD$2</f>
        <v>1750</v>
      </c>
      <c r="N75" s="31">
        <f t="shared" si="11"/>
        <v>4118</v>
      </c>
      <c r="O75" s="32">
        <f>60*J75</f>
        <v>60</v>
      </c>
      <c r="P75" s="89">
        <f t="shared" si="10"/>
        <v>6600</v>
      </c>
      <c r="Q75" s="34"/>
      <c r="R75" s="33">
        <v>100</v>
      </c>
      <c r="S75" s="33">
        <v>0</v>
      </c>
      <c r="T75" s="33">
        <v>100</v>
      </c>
      <c r="U75" s="33">
        <v>50</v>
      </c>
      <c r="V75" s="81">
        <f>$R75*[1]Pesos!$B$13+$S75*[1]Pesos!$C$13+$T75*[1]Pesos!$D$13+$U75*[1]Pesos!$E$13</f>
        <v>75</v>
      </c>
      <c r="W75" s="94" t="s">
        <v>429</v>
      </c>
      <c r="X75" s="121"/>
      <c r="Y75" s="44"/>
      <c r="Z75" s="44"/>
      <c r="AA75" s="44"/>
      <c r="AB75" s="44"/>
      <c r="AC75" s="44"/>
      <c r="AD75" s="44"/>
      <c r="AE75" s="44"/>
    </row>
    <row r="76" spans="1:31" s="44" customFormat="1" ht="9.9499999999999993" customHeight="1" x14ac:dyDescent="0.15">
      <c r="A76" s="39"/>
      <c r="B76" s="35" t="s">
        <v>120</v>
      </c>
      <c r="C76" s="34" t="s">
        <v>260</v>
      </c>
      <c r="D76" s="39" t="s">
        <v>34</v>
      </c>
      <c r="E76" s="34" t="s">
        <v>43</v>
      </c>
      <c r="F76" s="37" t="s">
        <v>77</v>
      </c>
      <c r="G76" s="37" t="s">
        <v>78</v>
      </c>
      <c r="H76" s="38">
        <v>43297</v>
      </c>
      <c r="I76" s="38">
        <v>43301</v>
      </c>
      <c r="J76" s="37">
        <v>1</v>
      </c>
      <c r="K76" s="50">
        <f>I76-H76+1+3</f>
        <v>8</v>
      </c>
      <c r="L76" s="87">
        <f>K76*$AB$6*J76</f>
        <v>2368</v>
      </c>
      <c r="M76" s="87">
        <f>J76*$AD$2</f>
        <v>1750</v>
      </c>
      <c r="N76" s="31">
        <f t="shared" si="11"/>
        <v>4118</v>
      </c>
      <c r="O76" s="40">
        <v>8</v>
      </c>
      <c r="P76" s="89">
        <f t="shared" si="10"/>
        <v>880</v>
      </c>
      <c r="Q76" s="53" t="s">
        <v>319</v>
      </c>
      <c r="R76" s="33">
        <v>100</v>
      </c>
      <c r="S76" s="33">
        <v>0</v>
      </c>
      <c r="T76" s="33">
        <v>0</v>
      </c>
      <c r="U76" s="33">
        <v>100</v>
      </c>
      <c r="V76" s="98">
        <f>$R76*[1]Pesos!$B$13+$S76*[1]Pesos!$C$13+$T76*[1]Pesos!$D$13+$U76*[1]Pesos!$E$13</f>
        <v>50</v>
      </c>
      <c r="W76" s="93" t="s">
        <v>429</v>
      </c>
      <c r="X76" s="121"/>
      <c r="Y76" s="23"/>
      <c r="Z76" s="23"/>
      <c r="AA76" s="23"/>
      <c r="AB76" s="23"/>
      <c r="AC76" s="23"/>
      <c r="AD76" s="23"/>
      <c r="AE76" s="23"/>
    </row>
    <row r="77" spans="1:31" s="44" customFormat="1" ht="9.9499999999999993" customHeight="1" x14ac:dyDescent="0.15">
      <c r="A77" s="48"/>
      <c r="B77" s="39" t="s">
        <v>72</v>
      </c>
      <c r="C77" s="61" t="s">
        <v>269</v>
      </c>
      <c r="D77" s="36" t="s">
        <v>29</v>
      </c>
      <c r="E77" s="54" t="s">
        <v>43</v>
      </c>
      <c r="F77" s="62" t="s">
        <v>82</v>
      </c>
      <c r="G77" s="62" t="s">
        <v>270</v>
      </c>
      <c r="H77" s="60">
        <v>43313</v>
      </c>
      <c r="I77" s="60">
        <v>43317</v>
      </c>
      <c r="J77" s="40">
        <v>1</v>
      </c>
      <c r="K77" s="50">
        <f>I77-H77+1+3</f>
        <v>8</v>
      </c>
      <c r="L77" s="87">
        <f>K77*$AB$6*J77</f>
        <v>2368</v>
      </c>
      <c r="M77" s="87">
        <f>J77*$AD$2</f>
        <v>1750</v>
      </c>
      <c r="N77" s="31">
        <f t="shared" si="11"/>
        <v>4118</v>
      </c>
      <c r="O77" s="32">
        <v>60</v>
      </c>
      <c r="P77" s="89">
        <f t="shared" si="10"/>
        <v>6600</v>
      </c>
      <c r="Q77" s="53"/>
      <c r="R77" s="33">
        <v>100</v>
      </c>
      <c r="S77" s="33">
        <v>100</v>
      </c>
      <c r="T77" s="33">
        <v>50</v>
      </c>
      <c r="U77" s="33">
        <v>100</v>
      </c>
      <c r="V77" s="81">
        <f>$R77*[1]Pesos!$B$13+$S77*[1]Pesos!$C$13+$T77*[1]Pesos!$D$13+$U77*[1]Pesos!$E$13</f>
        <v>85</v>
      </c>
      <c r="W77" s="94" t="s">
        <v>429</v>
      </c>
      <c r="X77" s="121"/>
      <c r="Y77" s="42"/>
    </row>
    <row r="78" spans="1:31" s="44" customFormat="1" ht="9.9499999999999993" customHeight="1" x14ac:dyDescent="0.15">
      <c r="A78" s="39"/>
      <c r="B78" s="55" t="s">
        <v>204</v>
      </c>
      <c r="C78" s="56" t="s">
        <v>205</v>
      </c>
      <c r="D78" s="55" t="s">
        <v>28</v>
      </c>
      <c r="E78" s="57" t="s">
        <v>43</v>
      </c>
      <c r="F78" s="55" t="s">
        <v>211</v>
      </c>
      <c r="G78" s="39" t="s">
        <v>220</v>
      </c>
      <c r="H78" s="41">
        <v>43344</v>
      </c>
      <c r="I78" s="41">
        <v>43344</v>
      </c>
      <c r="J78" s="37">
        <v>4</v>
      </c>
      <c r="K78" s="37">
        <v>8</v>
      </c>
      <c r="L78" s="87">
        <f>K78*$Z$2*J78/$Y$2</f>
        <v>2579.1044776119402</v>
      </c>
      <c r="M78" s="87">
        <f>J78*$AC$2/$Y$2</f>
        <v>1194.0298507462687</v>
      </c>
      <c r="N78" s="31">
        <f t="shared" si="11"/>
        <v>3773.1343283582091</v>
      </c>
      <c r="O78" s="32">
        <v>250</v>
      </c>
      <c r="P78" s="89">
        <f t="shared" si="10"/>
        <v>27500</v>
      </c>
      <c r="Q78" s="53" t="s">
        <v>307</v>
      </c>
      <c r="R78" s="33">
        <v>100</v>
      </c>
      <c r="S78" s="33">
        <v>50</v>
      </c>
      <c r="T78" s="33">
        <v>100</v>
      </c>
      <c r="U78" s="33">
        <v>100</v>
      </c>
      <c r="V78" s="81">
        <f>$R78*[1]Pesos!$B$13+$S78*[1]Pesos!$C$13+$T78*[1]Pesos!$D$13+$U78*[1]Pesos!$E$13</f>
        <v>90</v>
      </c>
      <c r="W78" s="94" t="s">
        <v>429</v>
      </c>
      <c r="X78" s="121"/>
      <c r="Y78" s="42"/>
    </row>
    <row r="79" spans="1:31" s="44" customFormat="1" ht="9.9499999999999993" customHeight="1" x14ac:dyDescent="0.15">
      <c r="A79" s="35"/>
      <c r="B79" s="48" t="s">
        <v>252</v>
      </c>
      <c r="C79" s="49" t="s">
        <v>293</v>
      </c>
      <c r="D79" s="50" t="s">
        <v>28</v>
      </c>
      <c r="E79" s="49" t="s">
        <v>191</v>
      </c>
      <c r="F79" s="48" t="s">
        <v>70</v>
      </c>
      <c r="G79" s="48" t="s">
        <v>207</v>
      </c>
      <c r="H79" s="41">
        <v>43344</v>
      </c>
      <c r="I79" s="41">
        <v>43344</v>
      </c>
      <c r="J79" s="36">
        <v>5</v>
      </c>
      <c r="K79" s="50">
        <v>8</v>
      </c>
      <c r="L79" s="87">
        <f t="shared" ref="L79:L125" si="12">K79*$AB$6*J79</f>
        <v>11840</v>
      </c>
      <c r="M79" s="87">
        <f t="shared" ref="M79:M125" si="13">J79*$AD$2</f>
        <v>8750</v>
      </c>
      <c r="N79" s="31">
        <f t="shared" si="11"/>
        <v>20590</v>
      </c>
      <c r="O79" s="32">
        <v>125</v>
      </c>
      <c r="P79" s="89">
        <f t="shared" si="10"/>
        <v>13750</v>
      </c>
      <c r="Q79" s="53" t="s">
        <v>387</v>
      </c>
      <c r="R79" s="33">
        <v>100</v>
      </c>
      <c r="S79" s="33">
        <v>50</v>
      </c>
      <c r="T79" s="33">
        <v>100</v>
      </c>
      <c r="U79" s="33">
        <v>100</v>
      </c>
      <c r="V79" s="81">
        <f>$R79*[1]Pesos!$B$13+$S79*[1]Pesos!$C$13+$T79*[1]Pesos!$D$13+$U79*[1]Pesos!$E$13</f>
        <v>90</v>
      </c>
      <c r="W79" s="94" t="s">
        <v>429</v>
      </c>
      <c r="X79" s="121"/>
      <c r="Y79" s="42"/>
    </row>
    <row r="80" spans="1:31" s="44" customFormat="1" ht="9.9499999999999993" customHeight="1" x14ac:dyDescent="0.15">
      <c r="A80" s="39"/>
      <c r="B80" s="62" t="s">
        <v>432</v>
      </c>
      <c r="C80" s="111" t="s">
        <v>431</v>
      </c>
      <c r="D80" s="39" t="s">
        <v>29</v>
      </c>
      <c r="E80" s="61" t="s">
        <v>43</v>
      </c>
      <c r="F80" s="62" t="s">
        <v>433</v>
      </c>
      <c r="G80" s="60" t="s">
        <v>75</v>
      </c>
      <c r="H80" s="41">
        <v>43344</v>
      </c>
      <c r="I80" s="41">
        <v>43344</v>
      </c>
      <c r="J80" s="50">
        <v>1</v>
      </c>
      <c r="K80" s="50">
        <v>5</v>
      </c>
      <c r="L80" s="87">
        <f t="shared" si="12"/>
        <v>1480</v>
      </c>
      <c r="M80" s="87">
        <f t="shared" si="13"/>
        <v>1750</v>
      </c>
      <c r="N80" s="31">
        <f t="shared" si="11"/>
        <v>3230</v>
      </c>
      <c r="O80" s="32">
        <v>32</v>
      </c>
      <c r="P80" s="90"/>
      <c r="Q80" s="53"/>
      <c r="R80" s="33">
        <v>100</v>
      </c>
      <c r="S80" s="33">
        <v>50</v>
      </c>
      <c r="T80" s="33">
        <v>50</v>
      </c>
      <c r="U80" s="33">
        <v>100</v>
      </c>
      <c r="V80" s="81">
        <f>$R80*[1]Pesos!$B$13+$S80*[1]Pesos!$C$13+$T80*[1]Pesos!$D$13+$U80*[1]Pesos!$E$13</f>
        <v>75</v>
      </c>
      <c r="W80" s="94" t="s">
        <v>429</v>
      </c>
      <c r="X80" s="46"/>
      <c r="Y80" s="46"/>
      <c r="Z80" s="46"/>
      <c r="AA80" s="46"/>
    </row>
    <row r="81" spans="1:31" s="44" customFormat="1" ht="9.9499999999999993" customHeight="1" x14ac:dyDescent="0.15">
      <c r="A81" s="63"/>
      <c r="B81" s="35" t="s">
        <v>72</v>
      </c>
      <c r="C81" s="34" t="s">
        <v>447</v>
      </c>
      <c r="D81" s="66" t="s">
        <v>31</v>
      </c>
      <c r="E81" s="34" t="s">
        <v>183</v>
      </c>
      <c r="F81" s="37" t="s">
        <v>82</v>
      </c>
      <c r="G81" s="37" t="s">
        <v>83</v>
      </c>
      <c r="H81" s="71">
        <v>43344</v>
      </c>
      <c r="I81" s="71">
        <v>43344</v>
      </c>
      <c r="J81" s="37">
        <v>1</v>
      </c>
      <c r="K81" s="36">
        <v>5</v>
      </c>
      <c r="L81" s="87">
        <f t="shared" si="12"/>
        <v>1480</v>
      </c>
      <c r="M81" s="87">
        <f t="shared" si="13"/>
        <v>1750</v>
      </c>
      <c r="N81" s="31">
        <f t="shared" si="11"/>
        <v>3230</v>
      </c>
      <c r="O81" s="32">
        <v>10</v>
      </c>
      <c r="P81" s="89">
        <f t="shared" ref="P81:P144" si="14">O81*$AE$2</f>
        <v>1100</v>
      </c>
      <c r="Q81" s="34"/>
      <c r="R81" s="33">
        <v>100</v>
      </c>
      <c r="S81" s="33">
        <v>0</v>
      </c>
      <c r="T81" s="33">
        <v>100</v>
      </c>
      <c r="U81" s="33">
        <v>0</v>
      </c>
      <c r="V81" s="98">
        <f>$R81*[1]Pesos!$B$13+$S81*[1]Pesos!$C$13+$T81*[1]Pesos!$D$13+$U81*[1]Pesos!$E$13</f>
        <v>70</v>
      </c>
      <c r="W81" s="97" t="s">
        <v>427</v>
      </c>
      <c r="X81" s="121"/>
      <c r="Y81" s="42"/>
    </row>
    <row r="82" spans="1:31" s="44" customFormat="1" ht="9.9499999999999993" customHeight="1" x14ac:dyDescent="0.15">
      <c r="A82" s="35"/>
      <c r="B82" s="35" t="s">
        <v>72</v>
      </c>
      <c r="C82" s="34" t="s">
        <v>448</v>
      </c>
      <c r="D82" s="66" t="s">
        <v>31</v>
      </c>
      <c r="E82" s="34" t="s">
        <v>348</v>
      </c>
      <c r="F82" s="37" t="s">
        <v>82</v>
      </c>
      <c r="G82" s="37" t="s">
        <v>83</v>
      </c>
      <c r="H82" s="60">
        <v>43353</v>
      </c>
      <c r="I82" s="60">
        <v>43356</v>
      </c>
      <c r="J82" s="37">
        <v>1</v>
      </c>
      <c r="K82" s="36">
        <v>6</v>
      </c>
      <c r="L82" s="87">
        <f t="shared" si="12"/>
        <v>1776</v>
      </c>
      <c r="M82" s="87">
        <f t="shared" si="13"/>
        <v>1750</v>
      </c>
      <c r="N82" s="31">
        <f t="shared" si="11"/>
        <v>3526</v>
      </c>
      <c r="O82" s="32">
        <v>40</v>
      </c>
      <c r="P82" s="89">
        <f t="shared" si="14"/>
        <v>4400</v>
      </c>
      <c r="Q82" s="34"/>
      <c r="R82" s="33">
        <v>100</v>
      </c>
      <c r="S82" s="33">
        <v>50</v>
      </c>
      <c r="T82" s="33">
        <v>100</v>
      </c>
      <c r="U82" s="33">
        <v>100</v>
      </c>
      <c r="V82" s="81">
        <f>$R82*[1]Pesos!$B$13+$S82*[1]Pesos!$C$13+$T82*[1]Pesos!$D$13+$U82*[1]Pesos!$E$13</f>
        <v>90</v>
      </c>
      <c r="W82" s="94" t="s">
        <v>429</v>
      </c>
      <c r="X82" s="121"/>
      <c r="Y82" s="42"/>
    </row>
    <row r="83" spans="1:31" s="44" customFormat="1" ht="9.9499999999999993" customHeight="1" x14ac:dyDescent="0.15">
      <c r="A83" s="48"/>
      <c r="B83" s="48" t="s">
        <v>72</v>
      </c>
      <c r="C83" s="49" t="s">
        <v>186</v>
      </c>
      <c r="D83" s="50" t="s">
        <v>424</v>
      </c>
      <c r="E83" s="54" t="s">
        <v>43</v>
      </c>
      <c r="F83" s="39" t="s">
        <v>82</v>
      </c>
      <c r="G83" s="39" t="s">
        <v>83</v>
      </c>
      <c r="H83" s="38">
        <v>43353</v>
      </c>
      <c r="I83" s="38">
        <v>43357</v>
      </c>
      <c r="J83" s="36">
        <v>2</v>
      </c>
      <c r="K83" s="50">
        <f>I83-H83+1+3</f>
        <v>8</v>
      </c>
      <c r="L83" s="87">
        <f t="shared" si="12"/>
        <v>4736</v>
      </c>
      <c r="M83" s="87">
        <f t="shared" si="13"/>
        <v>3500</v>
      </c>
      <c r="N83" s="31">
        <f t="shared" si="11"/>
        <v>8236</v>
      </c>
      <c r="O83" s="32">
        <f>60*J83</f>
        <v>120</v>
      </c>
      <c r="P83" s="89">
        <f t="shared" si="14"/>
        <v>13200</v>
      </c>
      <c r="Q83" s="53" t="s">
        <v>306</v>
      </c>
      <c r="R83" s="33">
        <v>50</v>
      </c>
      <c r="S83" s="33">
        <v>0</v>
      </c>
      <c r="T83" s="33">
        <v>100</v>
      </c>
      <c r="U83" s="33">
        <v>100</v>
      </c>
      <c r="V83" s="81">
        <f>$R83*[1]Pesos!$B$13+$S83*[1]Pesos!$C$13+$T83*[1]Pesos!$D$13+$U83*[1]Pesos!$E$13</f>
        <v>60</v>
      </c>
      <c r="W83" s="97" t="s">
        <v>427</v>
      </c>
      <c r="X83" s="121"/>
      <c r="Y83" s="23"/>
      <c r="Z83" s="23"/>
      <c r="AA83" s="23"/>
      <c r="AB83" s="23"/>
      <c r="AC83" s="23"/>
      <c r="AD83" s="23"/>
      <c r="AE83" s="23"/>
    </row>
    <row r="84" spans="1:31" s="44" customFormat="1" ht="9.9499999999999993" customHeight="1" x14ac:dyDescent="0.15">
      <c r="A84" s="35"/>
      <c r="B84" s="35" t="s">
        <v>120</v>
      </c>
      <c r="C84" s="34" t="s">
        <v>122</v>
      </c>
      <c r="D84" s="39" t="s">
        <v>32</v>
      </c>
      <c r="E84" s="34" t="s">
        <v>42</v>
      </c>
      <c r="F84" s="37" t="s">
        <v>77</v>
      </c>
      <c r="G84" s="37" t="s">
        <v>78</v>
      </c>
      <c r="H84" s="38">
        <v>43355</v>
      </c>
      <c r="I84" s="38">
        <v>43357</v>
      </c>
      <c r="J84" s="35">
        <v>1</v>
      </c>
      <c r="K84" s="50">
        <f>I84-H84+1+3</f>
        <v>6</v>
      </c>
      <c r="L84" s="87">
        <f t="shared" si="12"/>
        <v>1776</v>
      </c>
      <c r="M84" s="87">
        <f t="shared" si="13"/>
        <v>1750</v>
      </c>
      <c r="N84" s="31">
        <f t="shared" si="11"/>
        <v>3526</v>
      </c>
      <c r="O84" s="40">
        <v>32</v>
      </c>
      <c r="P84" s="89">
        <f t="shared" si="14"/>
        <v>3520</v>
      </c>
      <c r="Q84" s="34" t="s">
        <v>282</v>
      </c>
      <c r="R84" s="33">
        <v>50</v>
      </c>
      <c r="S84" s="33">
        <v>50</v>
      </c>
      <c r="T84" s="33">
        <v>0</v>
      </c>
      <c r="U84" s="33">
        <v>0</v>
      </c>
      <c r="V84" s="81">
        <f>$R84*[1]Pesos!$B$13+$S84*[1]Pesos!$C$13+$T84*[1]Pesos!$D$13+$U84*[1]Pesos!$E$13</f>
        <v>30</v>
      </c>
      <c r="W84" s="105" t="s">
        <v>428</v>
      </c>
      <c r="X84" s="121"/>
      <c r="Y84" s="23"/>
      <c r="Z84" s="23"/>
      <c r="AA84" s="23"/>
      <c r="AB84" s="23"/>
      <c r="AC84" s="23"/>
      <c r="AD84" s="23"/>
      <c r="AE84" s="23"/>
    </row>
    <row r="85" spans="1:31" s="44" customFormat="1" ht="9.9499999999999993" customHeight="1" x14ac:dyDescent="0.15">
      <c r="A85" s="39"/>
      <c r="B85" s="35" t="s">
        <v>361</v>
      </c>
      <c r="C85" s="52" t="s">
        <v>362</v>
      </c>
      <c r="D85" s="66" t="s">
        <v>291</v>
      </c>
      <c r="E85" s="34" t="s">
        <v>42</v>
      </c>
      <c r="F85" s="60" t="s">
        <v>363</v>
      </c>
      <c r="G85" s="60" t="s">
        <v>364</v>
      </c>
      <c r="H85" s="60">
        <v>43361</v>
      </c>
      <c r="I85" s="60">
        <v>43363</v>
      </c>
      <c r="J85" s="37">
        <v>3</v>
      </c>
      <c r="K85" s="50">
        <f>I85-H85+1+3</f>
        <v>6</v>
      </c>
      <c r="L85" s="87">
        <f t="shared" si="12"/>
        <v>5328</v>
      </c>
      <c r="M85" s="87">
        <f t="shared" si="13"/>
        <v>5250</v>
      </c>
      <c r="N85" s="31">
        <f t="shared" si="11"/>
        <v>10578</v>
      </c>
      <c r="O85" s="32">
        <v>50</v>
      </c>
      <c r="P85" s="89">
        <f t="shared" si="14"/>
        <v>5500</v>
      </c>
      <c r="Q85" s="34"/>
      <c r="R85" s="33">
        <v>50</v>
      </c>
      <c r="S85" s="33">
        <v>0</v>
      </c>
      <c r="T85" s="33">
        <v>50</v>
      </c>
      <c r="U85" s="33">
        <v>100</v>
      </c>
      <c r="V85" s="98">
        <f>$R85*[1]Pesos!$B$13+$S85*[1]Pesos!$C$13+$T85*[1]Pesos!$D$13+$U85*[1]Pesos!$E$13</f>
        <v>45</v>
      </c>
      <c r="W85" s="94" t="s">
        <v>429</v>
      </c>
      <c r="X85" s="121"/>
      <c r="Y85" s="23"/>
      <c r="Z85" s="23"/>
      <c r="AA85" s="23"/>
      <c r="AB85" s="23"/>
      <c r="AC85" s="23"/>
      <c r="AD85" s="23"/>
      <c r="AE85" s="23"/>
    </row>
    <row r="86" spans="1:31" s="44" customFormat="1" ht="9.9499999999999993" customHeight="1" x14ac:dyDescent="0.15">
      <c r="A86" s="48"/>
      <c r="B86" s="35" t="s">
        <v>72</v>
      </c>
      <c r="C86" s="52" t="s">
        <v>422</v>
      </c>
      <c r="D86" s="66" t="s">
        <v>37</v>
      </c>
      <c r="E86" s="34" t="s">
        <v>183</v>
      </c>
      <c r="F86" s="60" t="s">
        <v>82</v>
      </c>
      <c r="G86" s="60" t="s">
        <v>83</v>
      </c>
      <c r="H86" s="60">
        <v>43362</v>
      </c>
      <c r="I86" s="60">
        <v>43364</v>
      </c>
      <c r="J86" s="37">
        <v>2</v>
      </c>
      <c r="K86" s="50">
        <f>I86-H86+1+3</f>
        <v>6</v>
      </c>
      <c r="L86" s="87">
        <f t="shared" si="12"/>
        <v>3552</v>
      </c>
      <c r="M86" s="87">
        <f t="shared" si="13"/>
        <v>3500</v>
      </c>
      <c r="N86" s="31">
        <f t="shared" si="11"/>
        <v>7052</v>
      </c>
      <c r="O86" s="32">
        <v>50</v>
      </c>
      <c r="P86" s="89">
        <f t="shared" si="14"/>
        <v>5500</v>
      </c>
      <c r="Q86" s="34"/>
      <c r="R86" s="33">
        <v>100</v>
      </c>
      <c r="S86" s="33">
        <v>0</v>
      </c>
      <c r="T86" s="33">
        <v>50</v>
      </c>
      <c r="U86" s="33">
        <v>100</v>
      </c>
      <c r="V86" s="81">
        <f>$R86*[1]Pesos!$B$13+$S86*[1]Pesos!$C$13+$T86*[1]Pesos!$D$13+$U86*[1]Pesos!$E$13</f>
        <v>65</v>
      </c>
      <c r="W86" s="97" t="s">
        <v>430</v>
      </c>
      <c r="X86" s="121"/>
      <c r="Y86" s="29"/>
      <c r="Z86" s="29"/>
      <c r="AA86" s="29"/>
      <c r="AB86" s="29"/>
      <c r="AC86" s="29"/>
      <c r="AD86" s="29"/>
      <c r="AE86" s="29"/>
    </row>
    <row r="87" spans="1:31" s="44" customFormat="1" ht="9.9499999999999993" customHeight="1" x14ac:dyDescent="0.15">
      <c r="A87" s="63"/>
      <c r="B87" s="48" t="s">
        <v>72</v>
      </c>
      <c r="C87" s="49" t="s">
        <v>187</v>
      </c>
      <c r="D87" s="36" t="s">
        <v>28</v>
      </c>
      <c r="E87" s="54" t="s">
        <v>183</v>
      </c>
      <c r="F87" s="39" t="s">
        <v>82</v>
      </c>
      <c r="G87" s="39" t="s">
        <v>83</v>
      </c>
      <c r="H87" s="38">
        <v>43367</v>
      </c>
      <c r="I87" s="38">
        <v>43371</v>
      </c>
      <c r="J87" s="36">
        <v>1</v>
      </c>
      <c r="K87" s="50">
        <f>I87-H87+1+3</f>
        <v>8</v>
      </c>
      <c r="L87" s="87">
        <f t="shared" si="12"/>
        <v>2368</v>
      </c>
      <c r="M87" s="87">
        <f t="shared" si="13"/>
        <v>1750</v>
      </c>
      <c r="N87" s="31">
        <f t="shared" si="11"/>
        <v>4118</v>
      </c>
      <c r="O87" s="32">
        <v>60</v>
      </c>
      <c r="P87" s="89">
        <f t="shared" si="14"/>
        <v>6600</v>
      </c>
      <c r="Q87" s="50" t="s">
        <v>391</v>
      </c>
      <c r="R87" s="33">
        <v>100</v>
      </c>
      <c r="S87" s="33">
        <v>50</v>
      </c>
      <c r="T87" s="33">
        <v>100</v>
      </c>
      <c r="U87" s="33">
        <v>50</v>
      </c>
      <c r="V87" s="81">
        <f>$R87*[1]Pesos!$B$13+$S87*[1]Pesos!$C$13+$T87*[1]Pesos!$D$13+$U87*[1]Pesos!$E$13</f>
        <v>85</v>
      </c>
      <c r="W87" s="94" t="s">
        <v>429</v>
      </c>
      <c r="X87" s="121"/>
      <c r="Y87" s="42"/>
    </row>
    <row r="88" spans="1:31" s="44" customFormat="1" ht="9.9499999999999993" customHeight="1" x14ac:dyDescent="0.15">
      <c r="A88" s="35"/>
      <c r="B88" s="39" t="s">
        <v>72</v>
      </c>
      <c r="C88" s="54" t="s">
        <v>219</v>
      </c>
      <c r="D88" s="36" t="s">
        <v>28</v>
      </c>
      <c r="E88" s="54" t="s">
        <v>183</v>
      </c>
      <c r="F88" s="48" t="s">
        <v>82</v>
      </c>
      <c r="G88" s="48" t="s">
        <v>83</v>
      </c>
      <c r="H88" s="106">
        <v>43374</v>
      </c>
      <c r="I88" s="106">
        <v>43374</v>
      </c>
      <c r="J88" s="67">
        <v>1</v>
      </c>
      <c r="K88" s="36">
        <v>8</v>
      </c>
      <c r="L88" s="87">
        <f t="shared" si="12"/>
        <v>2368</v>
      </c>
      <c r="M88" s="87">
        <f t="shared" si="13"/>
        <v>1750</v>
      </c>
      <c r="N88" s="31">
        <f t="shared" si="11"/>
        <v>4118</v>
      </c>
      <c r="O88" s="32">
        <v>60</v>
      </c>
      <c r="P88" s="89">
        <f t="shared" si="14"/>
        <v>6600</v>
      </c>
      <c r="Q88" s="50"/>
      <c r="R88" s="33">
        <v>100</v>
      </c>
      <c r="S88" s="33">
        <v>0</v>
      </c>
      <c r="T88" s="33">
        <v>100</v>
      </c>
      <c r="U88" s="33">
        <v>100</v>
      </c>
      <c r="V88" s="81">
        <f>$R88*[1]Pesos!$B$13+$S88*[1]Pesos!$C$13+$T88*[1]Pesos!$D$13+$U88*[1]Pesos!$E$13</f>
        <v>80</v>
      </c>
      <c r="W88" s="94" t="s">
        <v>429</v>
      </c>
      <c r="X88" s="121"/>
      <c r="Y88" s="42"/>
    </row>
    <row r="89" spans="1:31" s="44" customFormat="1" ht="9.9499999999999993" customHeight="1" x14ac:dyDescent="0.15">
      <c r="A89" s="39"/>
      <c r="B89" s="35" t="s">
        <v>72</v>
      </c>
      <c r="C89" s="52" t="s">
        <v>355</v>
      </c>
      <c r="D89" s="66" t="s">
        <v>37</v>
      </c>
      <c r="E89" s="34" t="s">
        <v>183</v>
      </c>
      <c r="F89" s="60" t="s">
        <v>82</v>
      </c>
      <c r="G89" s="60" t="s">
        <v>83</v>
      </c>
      <c r="H89" s="71">
        <v>43374</v>
      </c>
      <c r="I89" s="71">
        <v>43374</v>
      </c>
      <c r="J89" s="37">
        <v>2</v>
      </c>
      <c r="K89" s="50">
        <v>5</v>
      </c>
      <c r="L89" s="87">
        <f t="shared" si="12"/>
        <v>2960</v>
      </c>
      <c r="M89" s="87">
        <f t="shared" si="13"/>
        <v>3500</v>
      </c>
      <c r="N89" s="31">
        <f t="shared" si="11"/>
        <v>6460</v>
      </c>
      <c r="O89" s="32">
        <v>50</v>
      </c>
      <c r="P89" s="89">
        <f t="shared" si="14"/>
        <v>5500</v>
      </c>
      <c r="Q89" s="34" t="s">
        <v>375</v>
      </c>
      <c r="R89" s="33">
        <v>100</v>
      </c>
      <c r="S89" s="33">
        <v>0</v>
      </c>
      <c r="T89" s="33">
        <v>50</v>
      </c>
      <c r="U89" s="33">
        <v>100</v>
      </c>
      <c r="V89" s="81">
        <f>$R89*[1]Pesos!$B$13+$S89*[1]Pesos!$C$13+$T89*[1]Pesos!$D$13+$U89*[1]Pesos!$E$13</f>
        <v>65</v>
      </c>
      <c r="W89" s="97" t="s">
        <v>430</v>
      </c>
      <c r="X89" s="121"/>
    </row>
    <row r="90" spans="1:31" s="44" customFormat="1" ht="9.9499999999999993" customHeight="1" x14ac:dyDescent="0.15">
      <c r="A90" s="63"/>
      <c r="B90" s="48" t="s">
        <v>223</v>
      </c>
      <c r="C90" s="49" t="s">
        <v>224</v>
      </c>
      <c r="D90" s="50" t="s">
        <v>28</v>
      </c>
      <c r="E90" s="49" t="s">
        <v>43</v>
      </c>
      <c r="F90" s="48" t="s">
        <v>70</v>
      </c>
      <c r="G90" s="48" t="s">
        <v>98</v>
      </c>
      <c r="H90" s="51">
        <v>43376</v>
      </c>
      <c r="I90" s="51">
        <v>43380</v>
      </c>
      <c r="J90" s="50">
        <v>1</v>
      </c>
      <c r="K90" s="50">
        <f>I90-H90+1+3</f>
        <v>8</v>
      </c>
      <c r="L90" s="87">
        <f t="shared" si="12"/>
        <v>2368</v>
      </c>
      <c r="M90" s="87">
        <f t="shared" si="13"/>
        <v>1750</v>
      </c>
      <c r="N90" s="31">
        <f t="shared" si="11"/>
        <v>4118</v>
      </c>
      <c r="O90" s="32">
        <v>60</v>
      </c>
      <c r="P90" s="89">
        <f t="shared" si="14"/>
        <v>6600</v>
      </c>
      <c r="Q90" s="50" t="s">
        <v>404</v>
      </c>
      <c r="R90" s="33">
        <v>100</v>
      </c>
      <c r="S90" s="33">
        <v>50</v>
      </c>
      <c r="T90" s="33">
        <v>100</v>
      </c>
      <c r="U90" s="33">
        <v>50</v>
      </c>
      <c r="V90" s="81">
        <f>$R90*[1]Pesos!$B$13+$S90*[1]Pesos!$C$13+$T90*[1]Pesos!$D$13+$U90*[1]Pesos!$E$13</f>
        <v>85</v>
      </c>
      <c r="W90" s="93" t="s">
        <v>429</v>
      </c>
      <c r="X90" s="121"/>
      <c r="Y90" s="42"/>
    </row>
    <row r="91" spans="1:31" s="44" customFormat="1" ht="9.9499999999999993" customHeight="1" x14ac:dyDescent="0.15">
      <c r="A91" s="35"/>
      <c r="B91" s="48" t="s">
        <v>72</v>
      </c>
      <c r="C91" s="49" t="s">
        <v>188</v>
      </c>
      <c r="D91" s="36" t="s">
        <v>257</v>
      </c>
      <c r="E91" s="54" t="s">
        <v>43</v>
      </c>
      <c r="F91" s="39" t="s">
        <v>82</v>
      </c>
      <c r="G91" s="39" t="s">
        <v>83</v>
      </c>
      <c r="H91" s="38">
        <v>43382</v>
      </c>
      <c r="I91" s="38">
        <v>43392</v>
      </c>
      <c r="J91" s="36">
        <v>3</v>
      </c>
      <c r="K91" s="36">
        <v>13</v>
      </c>
      <c r="L91" s="87">
        <f t="shared" si="12"/>
        <v>11544</v>
      </c>
      <c r="M91" s="87">
        <f t="shared" si="13"/>
        <v>5250</v>
      </c>
      <c r="N91" s="31">
        <f t="shared" si="11"/>
        <v>16794</v>
      </c>
      <c r="O91" s="32">
        <f>30*J91</f>
        <v>90</v>
      </c>
      <c r="P91" s="89">
        <f t="shared" si="14"/>
        <v>9900</v>
      </c>
      <c r="Q91" s="53" t="s">
        <v>390</v>
      </c>
      <c r="R91" s="33">
        <v>100</v>
      </c>
      <c r="S91" s="33">
        <v>100</v>
      </c>
      <c r="T91" s="33">
        <v>50</v>
      </c>
      <c r="U91" s="33">
        <v>100</v>
      </c>
      <c r="V91" s="81">
        <f>$R91*[1]Pesos!$B$13+$S91*[1]Pesos!$C$13+$T91*[1]Pesos!$D$13+$U91*[1]Pesos!$E$13</f>
        <v>85</v>
      </c>
      <c r="W91" s="94" t="s">
        <v>429</v>
      </c>
      <c r="X91" s="121"/>
      <c r="Y91" s="42"/>
    </row>
    <row r="92" spans="1:31" s="44" customFormat="1" ht="9.9499999999999993" customHeight="1" x14ac:dyDescent="0.15">
      <c r="A92" s="48"/>
      <c r="B92" s="39" t="s">
        <v>221</v>
      </c>
      <c r="C92" s="61" t="s">
        <v>246</v>
      </c>
      <c r="D92" s="36" t="s">
        <v>28</v>
      </c>
      <c r="E92" s="54" t="s">
        <v>191</v>
      </c>
      <c r="F92" s="62" t="s">
        <v>70</v>
      </c>
      <c r="G92" s="62" t="s">
        <v>248</v>
      </c>
      <c r="H92" s="60">
        <v>43388</v>
      </c>
      <c r="I92" s="60">
        <v>43392</v>
      </c>
      <c r="J92" s="40">
        <v>1</v>
      </c>
      <c r="K92" s="50">
        <f>I92-H92+1+3</f>
        <v>8</v>
      </c>
      <c r="L92" s="87">
        <f t="shared" si="12"/>
        <v>2368</v>
      </c>
      <c r="M92" s="87">
        <f t="shared" si="13"/>
        <v>1750</v>
      </c>
      <c r="N92" s="31">
        <f t="shared" si="11"/>
        <v>4118</v>
      </c>
      <c r="O92" s="32">
        <f>60*J92</f>
        <v>60</v>
      </c>
      <c r="P92" s="89">
        <f t="shared" si="14"/>
        <v>6600</v>
      </c>
      <c r="Q92" s="34"/>
      <c r="R92" s="33">
        <v>100</v>
      </c>
      <c r="S92" s="33">
        <v>0</v>
      </c>
      <c r="T92" s="33">
        <v>100</v>
      </c>
      <c r="U92" s="33">
        <v>50</v>
      </c>
      <c r="V92" s="81">
        <f>$R92*[1]Pesos!$B$13+$S92*[1]Pesos!$C$13+$T92*[1]Pesos!$D$13+$U92*[1]Pesos!$E$13</f>
        <v>75</v>
      </c>
      <c r="W92" s="94" t="s">
        <v>429</v>
      </c>
      <c r="X92" s="121"/>
    </row>
    <row r="93" spans="1:31" s="44" customFormat="1" ht="9.9499999999999993" customHeight="1" x14ac:dyDescent="0.15">
      <c r="A93" s="48"/>
      <c r="B93" s="35" t="s">
        <v>156</v>
      </c>
      <c r="C93" s="34" t="s">
        <v>369</v>
      </c>
      <c r="D93" s="36" t="s">
        <v>33</v>
      </c>
      <c r="E93" s="34" t="s">
        <v>348</v>
      </c>
      <c r="F93" s="37" t="s">
        <v>125</v>
      </c>
      <c r="G93" s="37" t="s">
        <v>126</v>
      </c>
      <c r="H93" s="38">
        <v>43389</v>
      </c>
      <c r="I93" s="38">
        <v>43025</v>
      </c>
      <c r="J93" s="37">
        <v>1</v>
      </c>
      <c r="K93" s="50">
        <v>5</v>
      </c>
      <c r="L93" s="87">
        <f t="shared" si="12"/>
        <v>1480</v>
      </c>
      <c r="M93" s="87">
        <f t="shared" si="13"/>
        <v>1750</v>
      </c>
      <c r="N93" s="31">
        <f t="shared" si="11"/>
        <v>3230</v>
      </c>
      <c r="O93" s="32">
        <v>16</v>
      </c>
      <c r="P93" s="89">
        <f t="shared" si="14"/>
        <v>1760</v>
      </c>
      <c r="Q93" s="53"/>
      <c r="R93" s="33">
        <v>100</v>
      </c>
      <c r="S93" s="33">
        <v>0</v>
      </c>
      <c r="T93" s="33">
        <v>50</v>
      </c>
      <c r="U93" s="33">
        <v>50</v>
      </c>
      <c r="V93" s="81">
        <f>$R93*[1]Pesos!$B$13+$S93*[1]Pesos!$C$13+$T93*[1]Pesos!$D$13+$U93*[1]Pesos!$E$13</f>
        <v>60</v>
      </c>
      <c r="W93" s="97" t="s">
        <v>430</v>
      </c>
      <c r="X93" s="121"/>
      <c r="Y93" s="29"/>
      <c r="Z93" s="29"/>
      <c r="AA93" s="29"/>
      <c r="AB93" s="29"/>
      <c r="AC93" s="29"/>
      <c r="AD93" s="29"/>
      <c r="AE93" s="29"/>
    </row>
    <row r="94" spans="1:31" s="44" customFormat="1" ht="9.9499999999999993" customHeight="1" x14ac:dyDescent="0.15">
      <c r="A94" s="65"/>
      <c r="B94" s="39" t="s">
        <v>72</v>
      </c>
      <c r="C94" s="61" t="s">
        <v>258</v>
      </c>
      <c r="D94" s="36" t="s">
        <v>29</v>
      </c>
      <c r="E94" s="54" t="s">
        <v>43</v>
      </c>
      <c r="F94" s="62" t="s">
        <v>82</v>
      </c>
      <c r="G94" s="62" t="s">
        <v>83</v>
      </c>
      <c r="H94" s="60">
        <v>43395</v>
      </c>
      <c r="I94" s="60">
        <v>43399</v>
      </c>
      <c r="J94" s="40">
        <v>2</v>
      </c>
      <c r="K94" s="50">
        <f>I94-H94+1+3</f>
        <v>8</v>
      </c>
      <c r="L94" s="87">
        <f t="shared" si="12"/>
        <v>4736</v>
      </c>
      <c r="M94" s="87">
        <f t="shared" si="13"/>
        <v>3500</v>
      </c>
      <c r="N94" s="31">
        <f t="shared" si="11"/>
        <v>8236</v>
      </c>
      <c r="O94" s="32">
        <v>60</v>
      </c>
      <c r="P94" s="89">
        <f t="shared" si="14"/>
        <v>6600</v>
      </c>
      <c r="Q94" s="53" t="s">
        <v>253</v>
      </c>
      <c r="R94" s="33">
        <v>100</v>
      </c>
      <c r="S94" s="33">
        <v>100</v>
      </c>
      <c r="T94" s="33">
        <v>100</v>
      </c>
      <c r="U94" s="33">
        <v>100</v>
      </c>
      <c r="V94" s="81">
        <f>$R94*[1]Pesos!$B$13+$S94*[1]Pesos!$C$13+$T94*[1]Pesos!$D$13+$U94*[1]Pesos!$E$13</f>
        <v>100</v>
      </c>
      <c r="W94" s="94" t="s">
        <v>429</v>
      </c>
      <c r="X94" s="121"/>
      <c r="Y94" s="42"/>
      <c r="AA94" s="46"/>
      <c r="AB94" s="46"/>
    </row>
    <row r="95" spans="1:31" s="44" customFormat="1" ht="9.9499999999999993" customHeight="1" x14ac:dyDescent="0.15">
      <c r="A95" s="35"/>
      <c r="B95" s="39" t="s">
        <v>249</v>
      </c>
      <c r="C95" s="61" t="s">
        <v>250</v>
      </c>
      <c r="D95" s="36" t="s">
        <v>28</v>
      </c>
      <c r="E95" s="54" t="s">
        <v>191</v>
      </c>
      <c r="F95" s="62" t="s">
        <v>70</v>
      </c>
      <c r="G95" s="62" t="s">
        <v>207</v>
      </c>
      <c r="H95" s="60">
        <v>43397</v>
      </c>
      <c r="I95" s="60">
        <v>43399</v>
      </c>
      <c r="J95" s="40">
        <v>2</v>
      </c>
      <c r="K95" s="50">
        <f>I95-H95+1+3</f>
        <v>6</v>
      </c>
      <c r="L95" s="87">
        <f t="shared" si="12"/>
        <v>3552</v>
      </c>
      <c r="M95" s="87">
        <f t="shared" si="13"/>
        <v>3500</v>
      </c>
      <c r="N95" s="31">
        <f t="shared" si="11"/>
        <v>7052</v>
      </c>
      <c r="O95" s="32">
        <f>60*J95</f>
        <v>120</v>
      </c>
      <c r="P95" s="89">
        <f t="shared" si="14"/>
        <v>13200</v>
      </c>
      <c r="Q95" s="34"/>
      <c r="R95" s="33">
        <v>100</v>
      </c>
      <c r="S95" s="33">
        <v>0</v>
      </c>
      <c r="T95" s="33">
        <v>100</v>
      </c>
      <c r="U95" s="33">
        <v>50</v>
      </c>
      <c r="V95" s="81">
        <f>$R95*[1]Pesos!$B$13+$S95*[1]Pesos!$C$13+$T95*[1]Pesos!$D$13+$U95*[1]Pesos!$E$13</f>
        <v>75</v>
      </c>
      <c r="W95" s="94" t="s">
        <v>429</v>
      </c>
      <c r="X95" s="121"/>
    </row>
    <row r="96" spans="1:31" s="44" customFormat="1" ht="9.9499999999999993" customHeight="1" x14ac:dyDescent="0.15">
      <c r="A96" s="48"/>
      <c r="B96" s="48" t="s">
        <v>72</v>
      </c>
      <c r="C96" s="49" t="s">
        <v>189</v>
      </c>
      <c r="D96" s="36" t="s">
        <v>180</v>
      </c>
      <c r="E96" s="54" t="s">
        <v>43</v>
      </c>
      <c r="F96" s="39" t="s">
        <v>82</v>
      </c>
      <c r="G96" s="39" t="s">
        <v>83</v>
      </c>
      <c r="H96" s="38">
        <v>43402</v>
      </c>
      <c r="I96" s="38">
        <v>43406</v>
      </c>
      <c r="J96" s="36">
        <v>2</v>
      </c>
      <c r="K96" s="50">
        <f>I96-H96+1+3</f>
        <v>8</v>
      </c>
      <c r="L96" s="87">
        <f t="shared" si="12"/>
        <v>4736</v>
      </c>
      <c r="M96" s="87">
        <f t="shared" si="13"/>
        <v>3500</v>
      </c>
      <c r="N96" s="31">
        <f t="shared" si="11"/>
        <v>8236</v>
      </c>
      <c r="O96" s="32">
        <f>30*J96</f>
        <v>60</v>
      </c>
      <c r="P96" s="89">
        <f t="shared" si="14"/>
        <v>6600</v>
      </c>
      <c r="Q96" s="52" t="s">
        <v>305</v>
      </c>
      <c r="R96" s="33">
        <v>100</v>
      </c>
      <c r="S96" s="33">
        <v>100</v>
      </c>
      <c r="T96" s="33">
        <v>100</v>
      </c>
      <c r="U96" s="33">
        <v>100</v>
      </c>
      <c r="V96" s="81">
        <f>$R96*[1]Pesos!$B$13+$S96*[1]Pesos!$C$13+$T96*[1]Pesos!$D$13+$U96*[1]Pesos!$E$13</f>
        <v>100</v>
      </c>
      <c r="W96" s="93" t="s">
        <v>429</v>
      </c>
      <c r="X96" s="121"/>
      <c r="Y96" s="42"/>
      <c r="Z96" s="43"/>
      <c r="AA96" s="101"/>
      <c r="AB96" s="102"/>
    </row>
    <row r="97" spans="1:31" s="44" customFormat="1" ht="9.9499999999999993" customHeight="1" x14ac:dyDescent="0.15">
      <c r="A97" s="48"/>
      <c r="B97" s="48" t="s">
        <v>120</v>
      </c>
      <c r="C97" s="54" t="s">
        <v>193</v>
      </c>
      <c r="D97" s="36" t="s">
        <v>28</v>
      </c>
      <c r="E97" s="54" t="s">
        <v>43</v>
      </c>
      <c r="F97" s="39" t="s">
        <v>77</v>
      </c>
      <c r="G97" s="39" t="s">
        <v>78</v>
      </c>
      <c r="H97" s="38">
        <v>43402</v>
      </c>
      <c r="I97" s="38">
        <v>43406</v>
      </c>
      <c r="J97" s="40">
        <v>1</v>
      </c>
      <c r="K97" s="50">
        <f>I97-H97+1+3</f>
        <v>8</v>
      </c>
      <c r="L97" s="87">
        <f t="shared" si="12"/>
        <v>2368</v>
      </c>
      <c r="M97" s="87">
        <f t="shared" si="13"/>
        <v>1750</v>
      </c>
      <c r="N97" s="31">
        <f t="shared" si="11"/>
        <v>4118</v>
      </c>
      <c r="O97" s="32">
        <f>60*J97</f>
        <v>60</v>
      </c>
      <c r="P97" s="89">
        <f t="shared" si="14"/>
        <v>6600</v>
      </c>
      <c r="Q97" s="53" t="s">
        <v>294</v>
      </c>
      <c r="R97" s="33">
        <v>100</v>
      </c>
      <c r="S97" s="33">
        <v>0</v>
      </c>
      <c r="T97" s="33">
        <v>100</v>
      </c>
      <c r="U97" s="33">
        <v>50</v>
      </c>
      <c r="V97" s="81">
        <f>$R97*[1]Pesos!$B$13+$S97*[1]Pesos!$C$13+$T97*[1]Pesos!$D$13+$U97*[1]Pesos!$E$13</f>
        <v>75</v>
      </c>
      <c r="W97" s="93" t="s">
        <v>429</v>
      </c>
      <c r="X97" s="121"/>
    </row>
    <row r="98" spans="1:31" s="44" customFormat="1" ht="9.9499999999999993" customHeight="1" x14ac:dyDescent="0.15">
      <c r="A98" s="39"/>
      <c r="B98" s="35" t="s">
        <v>72</v>
      </c>
      <c r="C98" s="34" t="s">
        <v>339</v>
      </c>
      <c r="D98" s="66" t="s">
        <v>31</v>
      </c>
      <c r="E98" s="34" t="s">
        <v>154</v>
      </c>
      <c r="F98" s="37" t="s">
        <v>82</v>
      </c>
      <c r="G98" s="37" t="s">
        <v>83</v>
      </c>
      <c r="H98" s="60">
        <v>43403</v>
      </c>
      <c r="I98" s="60">
        <v>43406</v>
      </c>
      <c r="J98" s="37">
        <v>1</v>
      </c>
      <c r="K98" s="36">
        <v>7</v>
      </c>
      <c r="L98" s="87">
        <f t="shared" si="12"/>
        <v>2072</v>
      </c>
      <c r="M98" s="87">
        <f t="shared" si="13"/>
        <v>1750</v>
      </c>
      <c r="N98" s="31">
        <f t="shared" si="11"/>
        <v>3822</v>
      </c>
      <c r="O98" s="32">
        <v>10</v>
      </c>
      <c r="P98" s="89">
        <f t="shared" si="14"/>
        <v>1100</v>
      </c>
      <c r="Q98" s="34"/>
      <c r="R98" s="33">
        <v>50</v>
      </c>
      <c r="S98" s="33">
        <v>50</v>
      </c>
      <c r="T98" s="33">
        <v>100</v>
      </c>
      <c r="U98" s="33">
        <v>50</v>
      </c>
      <c r="V98" s="98">
        <f>$R98*[1]Pesos!$B$13+$S98*[1]Pesos!$C$13+$T98*[1]Pesos!$D$13+$U98*[1]Pesos!$E$13</f>
        <v>65</v>
      </c>
      <c r="W98" s="94" t="s">
        <v>429</v>
      </c>
      <c r="X98" s="121"/>
    </row>
    <row r="99" spans="1:31" s="44" customFormat="1" ht="9.9499999999999993" customHeight="1" x14ac:dyDescent="0.15">
      <c r="A99" s="35"/>
      <c r="B99" s="35" t="s">
        <v>127</v>
      </c>
      <c r="C99" s="52" t="s">
        <v>128</v>
      </c>
      <c r="D99" s="39" t="s">
        <v>376</v>
      </c>
      <c r="E99" s="34" t="s">
        <v>42</v>
      </c>
      <c r="F99" s="37" t="s">
        <v>104</v>
      </c>
      <c r="G99" s="37" t="s">
        <v>85</v>
      </c>
      <c r="H99" s="41">
        <v>43405</v>
      </c>
      <c r="I99" s="41">
        <v>43405</v>
      </c>
      <c r="J99" s="35">
        <v>2</v>
      </c>
      <c r="K99" s="39">
        <v>5</v>
      </c>
      <c r="L99" s="87">
        <f t="shared" si="12"/>
        <v>2960</v>
      </c>
      <c r="M99" s="87">
        <f t="shared" si="13"/>
        <v>3500</v>
      </c>
      <c r="N99" s="31">
        <f t="shared" si="11"/>
        <v>6460</v>
      </c>
      <c r="O99" s="40">
        <v>56</v>
      </c>
      <c r="P99" s="89">
        <f t="shared" si="14"/>
        <v>6160</v>
      </c>
      <c r="Q99" s="34" t="s">
        <v>288</v>
      </c>
      <c r="R99" s="33">
        <v>100</v>
      </c>
      <c r="S99" s="33">
        <v>100</v>
      </c>
      <c r="T99" s="33">
        <v>100</v>
      </c>
      <c r="U99" s="33">
        <v>100</v>
      </c>
      <c r="V99" s="81">
        <f>$R99*[1]Pesos!$B$13+$S99*[1]Pesos!$C$13+$T99*[1]Pesos!$D$13+$U99*[1]Pesos!$E$13</f>
        <v>100</v>
      </c>
      <c r="W99" s="94" t="s">
        <v>429</v>
      </c>
      <c r="X99" s="121"/>
      <c r="Y99" s="42"/>
    </row>
    <row r="100" spans="1:31" s="44" customFormat="1" ht="9.9499999999999993" customHeight="1" x14ac:dyDescent="0.15">
      <c r="A100" s="63"/>
      <c r="B100" s="39" t="s">
        <v>72</v>
      </c>
      <c r="C100" s="61" t="s">
        <v>271</v>
      </c>
      <c r="D100" s="36" t="s">
        <v>29</v>
      </c>
      <c r="E100" s="54" t="s">
        <v>43</v>
      </c>
      <c r="F100" s="62" t="s">
        <v>130</v>
      </c>
      <c r="G100" s="62" t="s">
        <v>268</v>
      </c>
      <c r="H100" s="60">
        <v>43405</v>
      </c>
      <c r="I100" s="60">
        <v>43409</v>
      </c>
      <c r="J100" s="40">
        <v>1</v>
      </c>
      <c r="K100" s="50">
        <f>I100-H100+1+3</f>
        <v>8</v>
      </c>
      <c r="L100" s="87">
        <f t="shared" si="12"/>
        <v>2368</v>
      </c>
      <c r="M100" s="87">
        <f t="shared" si="13"/>
        <v>1750</v>
      </c>
      <c r="N100" s="31">
        <f t="shared" si="11"/>
        <v>4118</v>
      </c>
      <c r="O100" s="32">
        <v>60</v>
      </c>
      <c r="P100" s="89">
        <f t="shared" si="14"/>
        <v>6600</v>
      </c>
      <c r="Q100" s="53"/>
      <c r="R100" s="33">
        <v>100</v>
      </c>
      <c r="S100" s="33">
        <v>100</v>
      </c>
      <c r="T100" s="33">
        <v>50</v>
      </c>
      <c r="U100" s="33">
        <v>100</v>
      </c>
      <c r="V100" s="81">
        <f>$R100*[1]Pesos!$B$13+$S100*[1]Pesos!$C$13+$T100*[1]Pesos!$D$13+$U100*[1]Pesos!$E$13</f>
        <v>85</v>
      </c>
      <c r="W100" s="93" t="s">
        <v>429</v>
      </c>
      <c r="X100" s="121"/>
      <c r="Y100" s="42"/>
    </row>
    <row r="101" spans="1:31" s="44" customFormat="1" ht="9.9499999999999993" customHeight="1" x14ac:dyDescent="0.15">
      <c r="A101" s="39"/>
      <c r="B101" s="35" t="s">
        <v>101</v>
      </c>
      <c r="C101" s="34" t="s">
        <v>102</v>
      </c>
      <c r="D101" s="39" t="s">
        <v>34</v>
      </c>
      <c r="E101" s="34" t="s">
        <v>42</v>
      </c>
      <c r="F101" s="37" t="s">
        <v>85</v>
      </c>
      <c r="G101" s="37" t="s">
        <v>104</v>
      </c>
      <c r="H101" s="41">
        <v>43405</v>
      </c>
      <c r="I101" s="41">
        <v>43405</v>
      </c>
      <c r="J101" s="37">
        <v>2</v>
      </c>
      <c r="K101" s="39">
        <v>7</v>
      </c>
      <c r="L101" s="87">
        <f t="shared" si="12"/>
        <v>4144</v>
      </c>
      <c r="M101" s="87">
        <f t="shared" si="13"/>
        <v>3500</v>
      </c>
      <c r="N101" s="31">
        <f t="shared" si="11"/>
        <v>7644</v>
      </c>
      <c r="O101" s="40">
        <v>12</v>
      </c>
      <c r="P101" s="89">
        <f t="shared" si="14"/>
        <v>1320</v>
      </c>
      <c r="Q101" s="53"/>
      <c r="R101" s="33">
        <v>100</v>
      </c>
      <c r="S101" s="33">
        <v>0</v>
      </c>
      <c r="T101" s="33">
        <v>50</v>
      </c>
      <c r="U101" s="33">
        <v>0</v>
      </c>
      <c r="V101" s="81">
        <f>$R101*[1]Pesos!$B$13+$S101*[1]Pesos!$C$13+$T101*[1]Pesos!$D$13+$U101*[1]Pesos!$E$13</f>
        <v>55</v>
      </c>
      <c r="W101" s="92" t="s">
        <v>430</v>
      </c>
      <c r="X101" s="121"/>
      <c r="Y101" s="23"/>
      <c r="Z101" s="23"/>
      <c r="AA101" s="23"/>
      <c r="AB101" s="23"/>
      <c r="AC101" s="23"/>
      <c r="AD101" s="23"/>
      <c r="AE101" s="23"/>
    </row>
    <row r="102" spans="1:31" s="44" customFormat="1" ht="9.9499999999999993" customHeight="1" x14ac:dyDescent="0.15">
      <c r="A102" s="35"/>
      <c r="B102" s="39" t="s">
        <v>44</v>
      </c>
      <c r="C102" s="61" t="s">
        <v>96</v>
      </c>
      <c r="D102" s="39" t="s">
        <v>408</v>
      </c>
      <c r="E102" s="54" t="s">
        <v>43</v>
      </c>
      <c r="F102" s="37" t="s">
        <v>97</v>
      </c>
      <c r="G102" s="37" t="s">
        <v>98</v>
      </c>
      <c r="H102" s="38">
        <v>43408</v>
      </c>
      <c r="I102" s="38">
        <v>43413</v>
      </c>
      <c r="J102" s="35">
        <v>4</v>
      </c>
      <c r="K102" s="50">
        <f>I102-H102+1+3</f>
        <v>9</v>
      </c>
      <c r="L102" s="87">
        <f t="shared" si="12"/>
        <v>10656</v>
      </c>
      <c r="M102" s="87">
        <f t="shared" si="13"/>
        <v>7000</v>
      </c>
      <c r="N102" s="31">
        <f t="shared" si="11"/>
        <v>17656</v>
      </c>
      <c r="O102" s="32">
        <f>40*4</f>
        <v>160</v>
      </c>
      <c r="P102" s="89">
        <f t="shared" si="14"/>
        <v>17600</v>
      </c>
      <c r="Q102" s="52" t="s">
        <v>318</v>
      </c>
      <c r="R102" s="33">
        <v>100</v>
      </c>
      <c r="S102" s="33">
        <v>50</v>
      </c>
      <c r="T102" s="33">
        <v>50</v>
      </c>
      <c r="U102" s="33">
        <v>100</v>
      </c>
      <c r="V102" s="81">
        <f>$R102*[1]Pesos!$B$13+$S102*[1]Pesos!$C$13+$T102*[1]Pesos!$D$13+$U102*[1]Pesos!$E$13</f>
        <v>75</v>
      </c>
      <c r="W102" s="94" t="s">
        <v>429</v>
      </c>
      <c r="X102" s="121"/>
      <c r="Y102" s="46"/>
      <c r="AA102" s="46"/>
      <c r="AB102" s="46"/>
      <c r="AC102" s="46"/>
      <c r="AD102" s="46"/>
      <c r="AE102" s="46"/>
    </row>
    <row r="103" spans="1:31" s="44" customFormat="1" ht="9.9499999999999993" customHeight="1" x14ac:dyDescent="0.15">
      <c r="A103" s="35"/>
      <c r="B103" s="48" t="s">
        <v>72</v>
      </c>
      <c r="C103" s="49" t="s">
        <v>190</v>
      </c>
      <c r="D103" s="36" t="s">
        <v>28</v>
      </c>
      <c r="E103" s="54" t="s">
        <v>43</v>
      </c>
      <c r="F103" s="39" t="s">
        <v>82</v>
      </c>
      <c r="G103" s="39" t="s">
        <v>83</v>
      </c>
      <c r="H103" s="38">
        <v>43409</v>
      </c>
      <c r="I103" s="38">
        <v>43413</v>
      </c>
      <c r="J103" s="36">
        <v>2</v>
      </c>
      <c r="K103" s="50">
        <f>I103-H103+1+3</f>
        <v>8</v>
      </c>
      <c r="L103" s="87">
        <f t="shared" si="12"/>
        <v>4736</v>
      </c>
      <c r="M103" s="87">
        <f t="shared" si="13"/>
        <v>3500</v>
      </c>
      <c r="N103" s="31">
        <f t="shared" si="11"/>
        <v>8236</v>
      </c>
      <c r="O103" s="32">
        <v>120</v>
      </c>
      <c r="P103" s="89">
        <f t="shared" si="14"/>
        <v>13200</v>
      </c>
      <c r="Q103" s="50" t="s">
        <v>392</v>
      </c>
      <c r="R103" s="33">
        <v>100</v>
      </c>
      <c r="S103" s="33">
        <v>50</v>
      </c>
      <c r="T103" s="33">
        <v>100</v>
      </c>
      <c r="U103" s="33">
        <v>100</v>
      </c>
      <c r="V103" s="81">
        <f>$R103*[1]Pesos!$B$13+$S103*[1]Pesos!$C$13+$T103*[1]Pesos!$D$13+$U103*[1]Pesos!$E$13</f>
        <v>90</v>
      </c>
      <c r="W103" s="93" t="s">
        <v>429</v>
      </c>
      <c r="X103" s="121"/>
      <c r="Y103" s="42"/>
    </row>
    <row r="104" spans="1:31" s="44" customFormat="1" ht="9.9499999999999993" customHeight="1" x14ac:dyDescent="0.15">
      <c r="A104" s="35"/>
      <c r="B104" s="35" t="s">
        <v>120</v>
      </c>
      <c r="C104" s="34" t="s">
        <v>121</v>
      </c>
      <c r="D104" s="39" t="s">
        <v>32</v>
      </c>
      <c r="E104" s="34" t="s">
        <v>42</v>
      </c>
      <c r="F104" s="37" t="s">
        <v>77</v>
      </c>
      <c r="G104" s="37" t="s">
        <v>78</v>
      </c>
      <c r="H104" s="38">
        <v>43409</v>
      </c>
      <c r="I104" s="38">
        <v>43411</v>
      </c>
      <c r="J104" s="35">
        <v>1</v>
      </c>
      <c r="K104" s="50">
        <f>I104-H104+1+3</f>
        <v>6</v>
      </c>
      <c r="L104" s="87">
        <f t="shared" si="12"/>
        <v>1776</v>
      </c>
      <c r="M104" s="87">
        <f t="shared" si="13"/>
        <v>1750</v>
      </c>
      <c r="N104" s="31">
        <f t="shared" si="11"/>
        <v>3526</v>
      </c>
      <c r="O104" s="40">
        <v>32</v>
      </c>
      <c r="P104" s="89">
        <f t="shared" si="14"/>
        <v>3520</v>
      </c>
      <c r="Q104" s="34" t="s">
        <v>283</v>
      </c>
      <c r="R104" s="33">
        <v>0</v>
      </c>
      <c r="S104" s="33">
        <v>50</v>
      </c>
      <c r="T104" s="33">
        <v>50</v>
      </c>
      <c r="U104" s="33">
        <v>0</v>
      </c>
      <c r="V104" s="81">
        <f>$R104*[1]Pesos!$B$13+$S104*[1]Pesos!$C$13+$T104*[1]Pesos!$D$13+$U104*[1]Pesos!$E$13</f>
        <v>25</v>
      </c>
      <c r="W104" s="105" t="s">
        <v>428</v>
      </c>
      <c r="X104" s="121"/>
      <c r="Y104" s="23"/>
      <c r="Z104" s="23"/>
      <c r="AA104" s="23"/>
      <c r="AB104" s="23"/>
      <c r="AC104" s="23"/>
      <c r="AD104" s="23"/>
      <c r="AE104" s="23"/>
    </row>
    <row r="105" spans="1:31" s="44" customFormat="1" ht="9.9499999999999993" customHeight="1" x14ac:dyDescent="0.15">
      <c r="A105" s="39"/>
      <c r="B105" s="35" t="s">
        <v>120</v>
      </c>
      <c r="C105" s="34" t="s">
        <v>337</v>
      </c>
      <c r="D105" s="66" t="s">
        <v>31</v>
      </c>
      <c r="E105" s="34" t="s">
        <v>43</v>
      </c>
      <c r="F105" s="37" t="s">
        <v>75</v>
      </c>
      <c r="G105" s="37" t="s">
        <v>75</v>
      </c>
      <c r="H105" s="60">
        <v>43416</v>
      </c>
      <c r="I105" s="60">
        <v>43420</v>
      </c>
      <c r="J105" s="35">
        <v>1</v>
      </c>
      <c r="K105" s="36">
        <v>7</v>
      </c>
      <c r="L105" s="87">
        <f t="shared" si="12"/>
        <v>2072</v>
      </c>
      <c r="M105" s="87">
        <f t="shared" si="13"/>
        <v>1750</v>
      </c>
      <c r="N105" s="31">
        <f t="shared" si="11"/>
        <v>3822</v>
      </c>
      <c r="O105" s="32">
        <v>30</v>
      </c>
      <c r="P105" s="89">
        <f t="shared" si="14"/>
        <v>3300</v>
      </c>
      <c r="Q105" s="34"/>
      <c r="R105" s="33">
        <v>50</v>
      </c>
      <c r="S105" s="33">
        <v>50</v>
      </c>
      <c r="T105" s="33">
        <v>50</v>
      </c>
      <c r="U105" s="33">
        <v>50</v>
      </c>
      <c r="V105" s="98">
        <f>$R105*[1]Pesos!$B$13+$S105*[1]Pesos!$C$13+$T105*[1]Pesos!$D$13+$U105*[1]Pesos!$E$13</f>
        <v>50</v>
      </c>
      <c r="W105" s="93" t="s">
        <v>429</v>
      </c>
      <c r="X105" s="121"/>
      <c r="Y105" s="23"/>
      <c r="Z105" s="23"/>
      <c r="AA105" s="23"/>
      <c r="AB105" s="23"/>
      <c r="AC105" s="23"/>
      <c r="AD105" s="23"/>
      <c r="AE105" s="23"/>
    </row>
    <row r="106" spans="1:31" s="44" customFormat="1" ht="9.9499999999999993" customHeight="1" x14ac:dyDescent="0.15">
      <c r="A106" s="63"/>
      <c r="B106" s="39" t="s">
        <v>69</v>
      </c>
      <c r="C106" s="61" t="s">
        <v>275</v>
      </c>
      <c r="D106" s="36" t="s">
        <v>292</v>
      </c>
      <c r="E106" s="54" t="s">
        <v>43</v>
      </c>
      <c r="F106" s="37" t="s">
        <v>70</v>
      </c>
      <c r="G106" s="62" t="s">
        <v>71</v>
      </c>
      <c r="H106" s="38">
        <v>43416</v>
      </c>
      <c r="I106" s="38">
        <v>43418</v>
      </c>
      <c r="J106" s="40">
        <v>2</v>
      </c>
      <c r="K106" s="50">
        <f>I106-H106+1+3</f>
        <v>6</v>
      </c>
      <c r="L106" s="87">
        <f t="shared" si="12"/>
        <v>3552</v>
      </c>
      <c r="M106" s="87">
        <f t="shared" si="13"/>
        <v>3500</v>
      </c>
      <c r="N106" s="31">
        <f t="shared" si="11"/>
        <v>7052</v>
      </c>
      <c r="O106" s="32">
        <v>56</v>
      </c>
      <c r="P106" s="89">
        <f t="shared" si="14"/>
        <v>6160</v>
      </c>
      <c r="Q106" s="53" t="s">
        <v>329</v>
      </c>
      <c r="R106" s="33">
        <v>50</v>
      </c>
      <c r="S106" s="33">
        <v>0</v>
      </c>
      <c r="T106" s="33">
        <v>50</v>
      </c>
      <c r="U106" s="33">
        <v>50</v>
      </c>
      <c r="V106" s="81">
        <f>$R106*[1]Pesos!$B$13+$S106*[1]Pesos!$C$13+$T106*[1]Pesos!$D$13+$U106*[1]Pesos!$E$13</f>
        <v>40</v>
      </c>
      <c r="W106" s="84" t="s">
        <v>428</v>
      </c>
      <c r="X106" s="121"/>
      <c r="Y106" s="23"/>
      <c r="Z106" s="23"/>
      <c r="AA106" s="23"/>
      <c r="AB106" s="23"/>
      <c r="AC106" s="23"/>
      <c r="AD106" s="23"/>
      <c r="AE106" s="23"/>
    </row>
    <row r="107" spans="1:31" s="44" customFormat="1" ht="9.9499999999999993" customHeight="1" x14ac:dyDescent="0.15">
      <c r="A107" s="35"/>
      <c r="B107" s="35"/>
      <c r="C107" s="34" t="s">
        <v>174</v>
      </c>
      <c r="D107" s="36" t="s">
        <v>30</v>
      </c>
      <c r="E107" s="34" t="s">
        <v>42</v>
      </c>
      <c r="F107" s="37" t="s">
        <v>115</v>
      </c>
      <c r="G107" s="37" t="s">
        <v>176</v>
      </c>
      <c r="H107" s="38">
        <v>43416</v>
      </c>
      <c r="I107" s="38">
        <v>43419</v>
      </c>
      <c r="J107" s="35">
        <v>1</v>
      </c>
      <c r="K107" s="50">
        <f>I107-H107+1+3</f>
        <v>7</v>
      </c>
      <c r="L107" s="87">
        <f t="shared" si="12"/>
        <v>2072</v>
      </c>
      <c r="M107" s="87">
        <f t="shared" si="13"/>
        <v>1750</v>
      </c>
      <c r="N107" s="31">
        <f t="shared" si="11"/>
        <v>3822</v>
      </c>
      <c r="O107" s="32">
        <v>4</v>
      </c>
      <c r="P107" s="89">
        <f t="shared" si="14"/>
        <v>440</v>
      </c>
      <c r="Q107" s="53" t="s">
        <v>324</v>
      </c>
      <c r="R107" s="33">
        <v>50</v>
      </c>
      <c r="S107" s="33">
        <v>0</v>
      </c>
      <c r="T107" s="33">
        <v>0</v>
      </c>
      <c r="U107" s="33">
        <v>50</v>
      </c>
      <c r="V107" s="81">
        <f>$R107*[1]Pesos!$B$13+$S107*[1]Pesos!$C$13+$T107*[1]Pesos!$D$13+$U107*[1]Pesos!$E$13</f>
        <v>25</v>
      </c>
      <c r="W107" s="84" t="s">
        <v>428</v>
      </c>
      <c r="X107" s="121"/>
      <c r="Y107" s="23"/>
      <c r="Z107" s="23"/>
      <c r="AA107" s="23"/>
      <c r="AB107" s="23"/>
      <c r="AC107" s="23"/>
      <c r="AD107" s="23"/>
      <c r="AE107" s="23"/>
    </row>
    <row r="108" spans="1:31" s="28" customFormat="1" ht="9.9499999999999993" customHeight="1" x14ac:dyDescent="0.15">
      <c r="A108" s="82"/>
      <c r="B108" s="35" t="s">
        <v>361</v>
      </c>
      <c r="C108" s="52" t="s">
        <v>365</v>
      </c>
      <c r="D108" s="66" t="s">
        <v>291</v>
      </c>
      <c r="E108" s="34" t="s">
        <v>42</v>
      </c>
      <c r="F108" s="60" t="s">
        <v>366</v>
      </c>
      <c r="G108" s="60" t="s">
        <v>367</v>
      </c>
      <c r="H108" s="60">
        <v>43423</v>
      </c>
      <c r="I108" s="60">
        <v>43427</v>
      </c>
      <c r="J108" s="37">
        <v>3</v>
      </c>
      <c r="K108" s="50">
        <f>I108-H108+1+3</f>
        <v>8</v>
      </c>
      <c r="L108" s="87">
        <f t="shared" si="12"/>
        <v>7104</v>
      </c>
      <c r="M108" s="87">
        <f t="shared" si="13"/>
        <v>5250</v>
      </c>
      <c r="N108" s="31">
        <f t="shared" si="11"/>
        <v>12354</v>
      </c>
      <c r="O108" s="32">
        <v>50</v>
      </c>
      <c r="P108" s="89">
        <f t="shared" si="14"/>
        <v>5500</v>
      </c>
      <c r="Q108" s="34"/>
      <c r="R108" s="33">
        <v>50</v>
      </c>
      <c r="S108" s="33">
        <v>0</v>
      </c>
      <c r="T108" s="33">
        <v>50</v>
      </c>
      <c r="U108" s="33">
        <v>100</v>
      </c>
      <c r="V108" s="98">
        <f>$R108*[1]Pesos!$B$13+$S108*[1]Pesos!$C$13+$T108*[1]Pesos!$D$13+$U108*[1]Pesos!$E$13</f>
        <v>45</v>
      </c>
      <c r="W108" s="93" t="s">
        <v>429</v>
      </c>
      <c r="X108" s="121"/>
      <c r="Y108" s="23"/>
      <c r="Z108" s="23"/>
      <c r="AA108" s="23"/>
      <c r="AB108" s="23"/>
      <c r="AC108" s="23"/>
      <c r="AD108" s="23"/>
      <c r="AE108" s="23"/>
    </row>
    <row r="109" spans="1:31" s="29" customFormat="1" ht="9.9499999999999993" customHeight="1" x14ac:dyDescent="0.15">
      <c r="A109" s="83"/>
      <c r="B109" s="39" t="s">
        <v>120</v>
      </c>
      <c r="C109" s="61" t="s">
        <v>259</v>
      </c>
      <c r="D109" s="36" t="s">
        <v>291</v>
      </c>
      <c r="E109" s="54" t="s">
        <v>43</v>
      </c>
      <c r="F109" s="62" t="s">
        <v>77</v>
      </c>
      <c r="G109" s="62" t="s">
        <v>78</v>
      </c>
      <c r="H109" s="60">
        <v>43430</v>
      </c>
      <c r="I109" s="60">
        <v>43434</v>
      </c>
      <c r="J109" s="40">
        <v>2</v>
      </c>
      <c r="K109" s="50">
        <f>I109-H109+1+3</f>
        <v>8</v>
      </c>
      <c r="L109" s="87">
        <f t="shared" si="12"/>
        <v>4736</v>
      </c>
      <c r="M109" s="87">
        <f t="shared" si="13"/>
        <v>3500</v>
      </c>
      <c r="N109" s="31">
        <f t="shared" si="11"/>
        <v>8236</v>
      </c>
      <c r="O109" s="32">
        <v>40</v>
      </c>
      <c r="P109" s="89">
        <f t="shared" si="14"/>
        <v>4400</v>
      </c>
      <c r="Q109" s="34" t="s">
        <v>295</v>
      </c>
      <c r="R109" s="33">
        <v>100</v>
      </c>
      <c r="S109" s="33">
        <v>0</v>
      </c>
      <c r="T109" s="33">
        <v>100</v>
      </c>
      <c r="U109" s="33">
        <v>100</v>
      </c>
      <c r="V109" s="81">
        <f>$R109*[1]Pesos!$B$13+$S109*[1]Pesos!$C$13+$T109*[1]Pesos!$D$13+$U109*[1]Pesos!$E$13</f>
        <v>80</v>
      </c>
      <c r="W109" s="93" t="s">
        <v>429</v>
      </c>
      <c r="X109" s="121"/>
      <c r="Y109" s="42"/>
      <c r="Z109" s="44"/>
      <c r="AA109" s="44"/>
      <c r="AB109" s="44"/>
      <c r="AC109" s="44"/>
      <c r="AD109" s="44"/>
      <c r="AE109" s="44"/>
    </row>
    <row r="110" spans="1:31" s="29" customFormat="1" ht="9.9499999999999993" customHeight="1" x14ac:dyDescent="0.15">
      <c r="A110" s="99"/>
      <c r="B110" s="39" t="s">
        <v>72</v>
      </c>
      <c r="C110" s="61" t="s">
        <v>262</v>
      </c>
      <c r="D110" s="36" t="s">
        <v>29</v>
      </c>
      <c r="E110" s="54" t="s">
        <v>43</v>
      </c>
      <c r="F110" s="62" t="s">
        <v>263</v>
      </c>
      <c r="G110" s="62" t="s">
        <v>264</v>
      </c>
      <c r="H110" s="60">
        <v>43435</v>
      </c>
      <c r="I110" s="60">
        <v>43437</v>
      </c>
      <c r="J110" s="40">
        <v>2</v>
      </c>
      <c r="K110" s="50">
        <f>I110-H110+1+3</f>
        <v>6</v>
      </c>
      <c r="L110" s="87">
        <f t="shared" si="12"/>
        <v>3552</v>
      </c>
      <c r="M110" s="87">
        <f t="shared" si="13"/>
        <v>3500</v>
      </c>
      <c r="N110" s="31">
        <f t="shared" si="11"/>
        <v>7052</v>
      </c>
      <c r="O110" s="32">
        <v>64</v>
      </c>
      <c r="P110" s="89">
        <f t="shared" si="14"/>
        <v>7040</v>
      </c>
      <c r="Q110" s="53"/>
      <c r="R110" s="33">
        <v>100</v>
      </c>
      <c r="S110" s="33">
        <v>100</v>
      </c>
      <c r="T110" s="33">
        <v>50</v>
      </c>
      <c r="U110" s="33">
        <v>100</v>
      </c>
      <c r="V110" s="81">
        <f>$R110*[1]Pesos!$B$13+$S110*[1]Pesos!$C$13+$T110*[1]Pesos!$D$13+$U110*[1]Pesos!$E$13</f>
        <v>85</v>
      </c>
      <c r="W110" s="93" t="s">
        <v>429</v>
      </c>
      <c r="X110" s="121"/>
      <c r="Y110" s="45"/>
      <c r="Z110" s="46"/>
      <c r="AA110" s="46"/>
      <c r="AB110" s="46"/>
      <c r="AC110" s="46"/>
      <c r="AD110" s="46"/>
      <c r="AE110" s="46"/>
    </row>
    <row r="111" spans="1:31" s="30" customFormat="1" ht="9.9499999999999993" customHeight="1" x14ac:dyDescent="0.15">
      <c r="A111" s="82"/>
      <c r="B111" s="39" t="s">
        <v>72</v>
      </c>
      <c r="C111" s="54" t="s">
        <v>426</v>
      </c>
      <c r="D111" s="36" t="s">
        <v>28</v>
      </c>
      <c r="E111" s="54" t="s">
        <v>43</v>
      </c>
      <c r="F111" s="39" t="s">
        <v>82</v>
      </c>
      <c r="G111" s="39" t="s">
        <v>83</v>
      </c>
      <c r="H111" s="41">
        <v>43435</v>
      </c>
      <c r="I111" s="41">
        <v>43435</v>
      </c>
      <c r="J111" s="36">
        <v>1</v>
      </c>
      <c r="K111" s="36">
        <v>8</v>
      </c>
      <c r="L111" s="87">
        <f t="shared" si="12"/>
        <v>2368</v>
      </c>
      <c r="M111" s="87">
        <f t="shared" si="13"/>
        <v>1750</v>
      </c>
      <c r="N111" s="31">
        <f t="shared" si="11"/>
        <v>4118</v>
      </c>
      <c r="O111" s="32">
        <f>60*J111</f>
        <v>60</v>
      </c>
      <c r="P111" s="89">
        <f t="shared" si="14"/>
        <v>6600</v>
      </c>
      <c r="Q111" s="53" t="s">
        <v>309</v>
      </c>
      <c r="R111" s="33">
        <v>100</v>
      </c>
      <c r="S111" s="33">
        <v>0</v>
      </c>
      <c r="T111" s="33">
        <v>100</v>
      </c>
      <c r="U111" s="33">
        <v>100</v>
      </c>
      <c r="V111" s="81">
        <f>$R111*[1]Pesos!$B$13+$S111*[1]Pesos!$C$13+$T111*[1]Pesos!$D$13+$U111*[1]Pesos!$E$13</f>
        <v>80</v>
      </c>
      <c r="W111" s="93" t="s">
        <v>429</v>
      </c>
      <c r="X111" s="121"/>
      <c r="Y111" s="42"/>
      <c r="Z111" s="44"/>
      <c r="AA111" s="44"/>
      <c r="AB111" s="44"/>
      <c r="AC111" s="44"/>
      <c r="AD111" s="44"/>
      <c r="AE111" s="44"/>
    </row>
    <row r="112" spans="1:31" s="29" customFormat="1" ht="9.9499999999999993" customHeight="1" x14ac:dyDescent="0.15">
      <c r="A112" s="99"/>
      <c r="B112" s="39" t="s">
        <v>72</v>
      </c>
      <c r="C112" s="61" t="s">
        <v>449</v>
      </c>
      <c r="D112" s="36" t="s">
        <v>327</v>
      </c>
      <c r="E112" s="54" t="s">
        <v>43</v>
      </c>
      <c r="F112" s="62" t="s">
        <v>82</v>
      </c>
      <c r="G112" s="62" t="s">
        <v>83</v>
      </c>
      <c r="H112" s="41">
        <v>43435</v>
      </c>
      <c r="I112" s="41">
        <v>43435</v>
      </c>
      <c r="J112" s="40">
        <v>2</v>
      </c>
      <c r="K112" s="50">
        <v>8</v>
      </c>
      <c r="L112" s="87">
        <f t="shared" si="12"/>
        <v>4736</v>
      </c>
      <c r="M112" s="87">
        <f t="shared" si="13"/>
        <v>3500</v>
      </c>
      <c r="N112" s="31">
        <f t="shared" si="11"/>
        <v>8236</v>
      </c>
      <c r="O112" s="32">
        <f>60*J112</f>
        <v>120</v>
      </c>
      <c r="P112" s="89">
        <f t="shared" si="14"/>
        <v>13200</v>
      </c>
      <c r="Q112" s="53"/>
      <c r="R112" s="33">
        <v>100</v>
      </c>
      <c r="S112" s="33">
        <v>50</v>
      </c>
      <c r="T112" s="33">
        <v>50</v>
      </c>
      <c r="U112" s="33">
        <v>100</v>
      </c>
      <c r="V112" s="81">
        <f>$R112*[1]Pesos!$B$13+$S112*[1]Pesos!$C$13+$T112*[1]Pesos!$D$13+$U112*[1]Pesos!$E$13</f>
        <v>75</v>
      </c>
      <c r="W112" s="93" t="s">
        <v>429</v>
      </c>
      <c r="X112" s="121"/>
      <c r="Y112" s="47"/>
      <c r="Z112" s="44"/>
      <c r="AA112" s="47"/>
      <c r="AB112" s="47"/>
      <c r="AC112" s="47"/>
      <c r="AD112" s="47"/>
      <c r="AE112" s="47"/>
    </row>
    <row r="113" spans="1:31" s="29" customFormat="1" ht="9.9499999999999993" customHeight="1" x14ac:dyDescent="0.15">
      <c r="A113" s="82"/>
      <c r="B113" s="48" t="s">
        <v>158</v>
      </c>
      <c r="C113" s="49" t="s">
        <v>396</v>
      </c>
      <c r="D113" s="50" t="s">
        <v>28</v>
      </c>
      <c r="E113" s="49" t="s">
        <v>191</v>
      </c>
      <c r="F113" s="48" t="s">
        <v>70</v>
      </c>
      <c r="G113" s="48" t="s">
        <v>230</v>
      </c>
      <c r="H113" s="51">
        <v>43437</v>
      </c>
      <c r="I113" s="51">
        <v>43441</v>
      </c>
      <c r="J113" s="36">
        <v>1</v>
      </c>
      <c r="K113" s="50">
        <f>I113-H113+1+3</f>
        <v>8</v>
      </c>
      <c r="L113" s="87">
        <f t="shared" si="12"/>
        <v>2368</v>
      </c>
      <c r="M113" s="87">
        <f t="shared" si="13"/>
        <v>1750</v>
      </c>
      <c r="N113" s="31">
        <f t="shared" si="11"/>
        <v>4118</v>
      </c>
      <c r="O113" s="32">
        <f>60*J113</f>
        <v>60</v>
      </c>
      <c r="P113" s="89">
        <f t="shared" si="14"/>
        <v>6600</v>
      </c>
      <c r="Q113" s="53" t="s">
        <v>397</v>
      </c>
      <c r="R113" s="33">
        <v>100</v>
      </c>
      <c r="S113" s="33">
        <v>0</v>
      </c>
      <c r="T113" s="33">
        <v>100</v>
      </c>
      <c r="U113" s="33">
        <v>50</v>
      </c>
      <c r="V113" s="81">
        <f>$R113*[1]Pesos!$B$13+$S113*[1]Pesos!$C$13+$T113*[1]Pesos!$D$13+$U113*[1]Pesos!$E$13</f>
        <v>75</v>
      </c>
      <c r="W113" s="93" t="s">
        <v>429</v>
      </c>
      <c r="X113" s="121"/>
      <c r="Y113" s="44"/>
      <c r="Z113" s="44"/>
      <c r="AA113" s="44"/>
      <c r="AB113" s="44"/>
      <c r="AC113" s="44"/>
      <c r="AD113" s="44"/>
      <c r="AE113" s="44"/>
    </row>
    <row r="114" spans="1:31" s="29" customFormat="1" ht="9.9499999999999993" customHeight="1" x14ac:dyDescent="0.15">
      <c r="A114" s="82"/>
      <c r="B114" s="35" t="s">
        <v>149</v>
      </c>
      <c r="C114" s="52" t="s">
        <v>298</v>
      </c>
      <c r="D114" s="36" t="s">
        <v>377</v>
      </c>
      <c r="E114" s="34" t="s">
        <v>42</v>
      </c>
      <c r="F114" s="37" t="s">
        <v>152</v>
      </c>
      <c r="G114" s="37" t="s">
        <v>75</v>
      </c>
      <c r="H114" s="37" t="s">
        <v>168</v>
      </c>
      <c r="I114" s="37" t="s">
        <v>168</v>
      </c>
      <c r="J114" s="37">
        <v>3</v>
      </c>
      <c r="K114" s="37">
        <v>5</v>
      </c>
      <c r="L114" s="87">
        <f t="shared" si="12"/>
        <v>4440</v>
      </c>
      <c r="M114" s="87">
        <f t="shared" si="13"/>
        <v>5250</v>
      </c>
      <c r="N114" s="31">
        <f t="shared" si="11"/>
        <v>9690</v>
      </c>
      <c r="O114" s="40">
        <f>40*J114</f>
        <v>120</v>
      </c>
      <c r="P114" s="89">
        <f t="shared" si="14"/>
        <v>13200</v>
      </c>
      <c r="Q114" s="53" t="s">
        <v>149</v>
      </c>
      <c r="R114" s="33">
        <v>100</v>
      </c>
      <c r="S114" s="33">
        <v>0</v>
      </c>
      <c r="T114" s="33">
        <v>100</v>
      </c>
      <c r="U114" s="33">
        <v>100</v>
      </c>
      <c r="V114" s="81">
        <f>$R114*[1]Pesos!$B$13+$S114*[1]Pesos!$C$13+$T114*[1]Pesos!$D$13+$U114*[1]Pesos!$E$13</f>
        <v>80</v>
      </c>
      <c r="W114" s="93" t="s">
        <v>429</v>
      </c>
      <c r="X114" s="121"/>
      <c r="Y114" s="42"/>
      <c r="Z114" s="44"/>
      <c r="AA114" s="44"/>
      <c r="AB114" s="44"/>
      <c r="AC114" s="44"/>
      <c r="AD114" s="44"/>
      <c r="AE114" s="44"/>
    </row>
    <row r="115" spans="1:31" s="29" customFormat="1" ht="9.9499999999999993" customHeight="1" x14ac:dyDescent="0.15">
      <c r="A115" s="82"/>
      <c r="B115" s="35" t="s">
        <v>149</v>
      </c>
      <c r="C115" s="52" t="s">
        <v>297</v>
      </c>
      <c r="D115" s="36" t="s">
        <v>377</v>
      </c>
      <c r="E115" s="34" t="s">
        <v>42</v>
      </c>
      <c r="F115" s="37" t="s">
        <v>151</v>
      </c>
      <c r="G115" s="37" t="s">
        <v>75</v>
      </c>
      <c r="H115" s="37" t="s">
        <v>168</v>
      </c>
      <c r="I115" s="37" t="s">
        <v>168</v>
      </c>
      <c r="J115" s="37">
        <v>2</v>
      </c>
      <c r="K115" s="37">
        <v>7</v>
      </c>
      <c r="L115" s="87">
        <f t="shared" si="12"/>
        <v>4144</v>
      </c>
      <c r="M115" s="87">
        <f t="shared" si="13"/>
        <v>3500</v>
      </c>
      <c r="N115" s="31">
        <f t="shared" si="11"/>
        <v>7644</v>
      </c>
      <c r="O115" s="40">
        <f>40*J115</f>
        <v>80</v>
      </c>
      <c r="P115" s="89">
        <f t="shared" si="14"/>
        <v>8800</v>
      </c>
      <c r="Q115" s="53" t="s">
        <v>149</v>
      </c>
      <c r="R115" s="33">
        <v>100</v>
      </c>
      <c r="S115" s="33">
        <v>0</v>
      </c>
      <c r="T115" s="33">
        <v>100</v>
      </c>
      <c r="U115" s="33">
        <v>100</v>
      </c>
      <c r="V115" s="98">
        <f>$R115*[1]Pesos!$B$13+$S115*[1]Pesos!$C$13+$T115*[1]Pesos!$D$13+$U115*[1]Pesos!$E$13</f>
        <v>80</v>
      </c>
      <c r="W115" s="92" t="s">
        <v>427</v>
      </c>
      <c r="X115" s="121"/>
      <c r="Y115" s="42"/>
      <c r="Z115" s="44"/>
      <c r="AA115" s="44"/>
      <c r="AB115" s="44"/>
      <c r="AC115" s="44"/>
      <c r="AD115" s="44"/>
      <c r="AE115" s="44"/>
    </row>
    <row r="116" spans="1:31" s="29" customFormat="1" ht="9.9499999999999993" customHeight="1" x14ac:dyDescent="0.15">
      <c r="A116" s="99"/>
      <c r="B116" s="35" t="s">
        <v>149</v>
      </c>
      <c r="C116" s="52" t="s">
        <v>299</v>
      </c>
      <c r="D116" s="36" t="s">
        <v>377</v>
      </c>
      <c r="E116" s="34" t="s">
        <v>42</v>
      </c>
      <c r="F116" s="37" t="s">
        <v>153</v>
      </c>
      <c r="G116" s="37" t="s">
        <v>75</v>
      </c>
      <c r="H116" s="37" t="s">
        <v>169</v>
      </c>
      <c r="I116" s="37" t="s">
        <v>169</v>
      </c>
      <c r="J116" s="37">
        <v>3</v>
      </c>
      <c r="K116" s="37">
        <v>7</v>
      </c>
      <c r="L116" s="87">
        <f t="shared" si="12"/>
        <v>6216</v>
      </c>
      <c r="M116" s="87">
        <f t="shared" si="13"/>
        <v>5250</v>
      </c>
      <c r="N116" s="31">
        <f t="shared" si="11"/>
        <v>11466</v>
      </c>
      <c r="O116" s="40">
        <f>40*J116</f>
        <v>120</v>
      </c>
      <c r="P116" s="89">
        <f t="shared" si="14"/>
        <v>13200</v>
      </c>
      <c r="Q116" s="53" t="s">
        <v>149</v>
      </c>
      <c r="R116" s="33">
        <v>100</v>
      </c>
      <c r="S116" s="33">
        <v>0</v>
      </c>
      <c r="T116" s="33">
        <v>100</v>
      </c>
      <c r="U116" s="33">
        <v>100</v>
      </c>
      <c r="V116" s="81">
        <f>$R116*[1]Pesos!$B$13+$S116*[1]Pesos!$C$13+$T116*[1]Pesos!$D$13+$U116*[1]Pesos!$E$13</f>
        <v>80</v>
      </c>
      <c r="W116" s="93" t="s">
        <v>429</v>
      </c>
      <c r="X116" s="121"/>
      <c r="Y116" s="42"/>
      <c r="Z116" s="44"/>
      <c r="AA116" s="44"/>
      <c r="AB116" s="44"/>
      <c r="AC116" s="44"/>
      <c r="AD116" s="44"/>
      <c r="AE116" s="44"/>
    </row>
    <row r="117" spans="1:31" s="29" customFormat="1" ht="9.9499999999999993" customHeight="1" x14ac:dyDescent="0.15">
      <c r="A117" s="99"/>
      <c r="B117" s="35" t="s">
        <v>149</v>
      </c>
      <c r="C117" s="52" t="s">
        <v>300</v>
      </c>
      <c r="D117" s="36" t="s">
        <v>377</v>
      </c>
      <c r="E117" s="34" t="s">
        <v>42</v>
      </c>
      <c r="F117" s="37" t="s">
        <v>301</v>
      </c>
      <c r="G117" s="37" t="s">
        <v>75</v>
      </c>
      <c r="H117" s="37" t="s">
        <v>169</v>
      </c>
      <c r="I117" s="37" t="s">
        <v>169</v>
      </c>
      <c r="J117" s="37">
        <v>2</v>
      </c>
      <c r="K117" s="37">
        <v>5</v>
      </c>
      <c r="L117" s="87">
        <f t="shared" si="12"/>
        <v>2960</v>
      </c>
      <c r="M117" s="87">
        <f t="shared" si="13"/>
        <v>3500</v>
      </c>
      <c r="N117" s="31">
        <f t="shared" si="11"/>
        <v>6460</v>
      </c>
      <c r="O117" s="40">
        <f>40*J117</f>
        <v>80</v>
      </c>
      <c r="P117" s="89">
        <f t="shared" si="14"/>
        <v>8800</v>
      </c>
      <c r="Q117" s="53" t="s">
        <v>149</v>
      </c>
      <c r="R117" s="33">
        <v>100</v>
      </c>
      <c r="S117" s="33">
        <v>0</v>
      </c>
      <c r="T117" s="33">
        <v>100</v>
      </c>
      <c r="U117" s="33">
        <v>100</v>
      </c>
      <c r="V117" s="98">
        <f>$R117*[1]Pesos!$B$13+$S117*[1]Pesos!$C$13+$T117*[1]Pesos!$D$13+$U117*[1]Pesos!$E$13</f>
        <v>80</v>
      </c>
      <c r="W117" s="92" t="s">
        <v>427</v>
      </c>
      <c r="X117" s="121"/>
      <c r="Y117" s="42"/>
      <c r="Z117" s="44"/>
      <c r="AA117" s="44"/>
      <c r="AB117" s="44"/>
      <c r="AC117" s="44"/>
      <c r="AD117" s="44"/>
      <c r="AE117" s="44"/>
    </row>
    <row r="118" spans="1:31" s="29" customFormat="1" ht="9.9499999999999993" customHeight="1" x14ac:dyDescent="0.15">
      <c r="A118" s="83"/>
      <c r="B118" s="35" t="s">
        <v>149</v>
      </c>
      <c r="C118" s="34" t="s">
        <v>150</v>
      </c>
      <c r="D118" s="36" t="s">
        <v>377</v>
      </c>
      <c r="E118" s="34" t="s">
        <v>42</v>
      </c>
      <c r="F118" s="37" t="s">
        <v>75</v>
      </c>
      <c r="G118" s="37" t="s">
        <v>75</v>
      </c>
      <c r="H118" s="37" t="s">
        <v>167</v>
      </c>
      <c r="I118" s="37" t="s">
        <v>167</v>
      </c>
      <c r="J118" s="37">
        <v>4</v>
      </c>
      <c r="K118" s="37">
        <v>9</v>
      </c>
      <c r="L118" s="87">
        <f t="shared" si="12"/>
        <v>10656</v>
      </c>
      <c r="M118" s="87">
        <f t="shared" si="13"/>
        <v>7000</v>
      </c>
      <c r="N118" s="31">
        <f t="shared" si="11"/>
        <v>17656</v>
      </c>
      <c r="O118" s="40">
        <f>40*J118</f>
        <v>160</v>
      </c>
      <c r="P118" s="89">
        <f t="shared" si="14"/>
        <v>17600</v>
      </c>
      <c r="Q118" s="53"/>
      <c r="R118" s="33">
        <v>100</v>
      </c>
      <c r="S118" s="33">
        <v>0</v>
      </c>
      <c r="T118" s="33">
        <v>100</v>
      </c>
      <c r="U118" s="33">
        <v>100</v>
      </c>
      <c r="V118" s="81">
        <f>$R118*[1]Pesos!$B$13+$S118*[1]Pesos!$C$13+$T118*[1]Pesos!$D$13+$U118*[1]Pesos!$E$13</f>
        <v>80</v>
      </c>
      <c r="W118" s="93" t="s">
        <v>429</v>
      </c>
      <c r="X118" s="121"/>
      <c r="Y118" s="42"/>
      <c r="Z118" s="44"/>
      <c r="AA118" s="44"/>
      <c r="AB118" s="44"/>
      <c r="AC118" s="44"/>
      <c r="AD118" s="44"/>
      <c r="AE118" s="44"/>
    </row>
    <row r="119" spans="1:31" s="29" customFormat="1" ht="9.9499999999999993" customHeight="1" x14ac:dyDescent="0.15">
      <c r="A119" s="82"/>
      <c r="B119" s="36" t="s">
        <v>120</v>
      </c>
      <c r="C119" s="58" t="s">
        <v>214</v>
      </c>
      <c r="D119" s="59" t="s">
        <v>28</v>
      </c>
      <c r="E119" s="58" t="s">
        <v>43</v>
      </c>
      <c r="F119" s="36" t="s">
        <v>77</v>
      </c>
      <c r="G119" s="36" t="s">
        <v>78</v>
      </c>
      <c r="H119" s="36" t="s">
        <v>75</v>
      </c>
      <c r="I119" s="36" t="s">
        <v>75</v>
      </c>
      <c r="J119" s="59">
        <v>2</v>
      </c>
      <c r="K119" s="59">
        <v>8</v>
      </c>
      <c r="L119" s="87">
        <f t="shared" si="12"/>
        <v>4736</v>
      </c>
      <c r="M119" s="87">
        <f t="shared" si="13"/>
        <v>3500</v>
      </c>
      <c r="N119" s="31">
        <f t="shared" si="11"/>
        <v>8236</v>
      </c>
      <c r="O119" s="32">
        <v>60</v>
      </c>
      <c r="P119" s="89">
        <f t="shared" si="14"/>
        <v>6600</v>
      </c>
      <c r="Q119" s="53" t="s">
        <v>313</v>
      </c>
      <c r="R119" s="33">
        <v>50</v>
      </c>
      <c r="S119" s="33">
        <v>0</v>
      </c>
      <c r="T119" s="33">
        <v>50</v>
      </c>
      <c r="U119" s="33">
        <v>100</v>
      </c>
      <c r="V119" s="98">
        <f>$R119*[1]Pesos!$B$13+$S119*[1]Pesos!$C$13+$T119*[1]Pesos!$D$13+$U119*[1]Pesos!$E$13</f>
        <v>45</v>
      </c>
      <c r="W119" s="93" t="s">
        <v>429</v>
      </c>
      <c r="X119" s="121"/>
      <c r="Y119" s="23"/>
      <c r="Z119" s="23"/>
      <c r="AA119" s="23"/>
      <c r="AB119" s="23"/>
      <c r="AC119" s="23"/>
      <c r="AD119" s="23"/>
      <c r="AE119" s="23"/>
    </row>
    <row r="120" spans="1:31" s="29" customFormat="1" ht="9.9499999999999993" customHeight="1" x14ac:dyDescent="0.15">
      <c r="A120" s="83"/>
      <c r="B120" s="35" t="s">
        <v>72</v>
      </c>
      <c r="C120" s="34" t="s">
        <v>450</v>
      </c>
      <c r="D120" s="66" t="s">
        <v>31</v>
      </c>
      <c r="E120" s="34" t="s">
        <v>43</v>
      </c>
      <c r="F120" s="48" t="s">
        <v>75</v>
      </c>
      <c r="G120" s="48" t="s">
        <v>75</v>
      </c>
      <c r="H120" s="48" t="s">
        <v>75</v>
      </c>
      <c r="I120" s="48" t="s">
        <v>75</v>
      </c>
      <c r="J120" s="35">
        <v>1</v>
      </c>
      <c r="K120" s="36">
        <v>5</v>
      </c>
      <c r="L120" s="87">
        <f t="shared" si="12"/>
        <v>1480</v>
      </c>
      <c r="M120" s="87">
        <f t="shared" si="13"/>
        <v>1750</v>
      </c>
      <c r="N120" s="31">
        <f t="shared" si="11"/>
        <v>3230</v>
      </c>
      <c r="O120" s="32">
        <v>40</v>
      </c>
      <c r="P120" s="89">
        <f t="shared" si="14"/>
        <v>4400</v>
      </c>
      <c r="Q120" s="53"/>
      <c r="R120" s="33">
        <v>100</v>
      </c>
      <c r="S120" s="33">
        <v>100</v>
      </c>
      <c r="T120" s="33">
        <v>100</v>
      </c>
      <c r="U120" s="33">
        <v>100</v>
      </c>
      <c r="V120" s="81">
        <f>$R120*[1]Pesos!$B$13+$S120*[1]Pesos!$C$13+$T120*[1]Pesos!$D$13+$U120*[1]Pesos!$E$13</f>
        <v>100</v>
      </c>
      <c r="W120" s="93" t="s">
        <v>429</v>
      </c>
      <c r="X120" s="121"/>
      <c r="Y120" s="42"/>
      <c r="Z120" s="44"/>
      <c r="AA120" s="44"/>
      <c r="AB120" s="44"/>
      <c r="AC120" s="44"/>
      <c r="AD120" s="44"/>
      <c r="AE120" s="44"/>
    </row>
    <row r="121" spans="1:31" s="29" customFormat="1" ht="9.9499999999999993" customHeight="1" x14ac:dyDescent="0.15">
      <c r="A121" s="83"/>
      <c r="B121" s="35" t="s">
        <v>72</v>
      </c>
      <c r="C121" s="34" t="s">
        <v>423</v>
      </c>
      <c r="D121" s="66" t="s">
        <v>31</v>
      </c>
      <c r="E121" s="34" t="s">
        <v>43</v>
      </c>
      <c r="F121" s="48" t="s">
        <v>75</v>
      </c>
      <c r="G121" s="48" t="s">
        <v>75</v>
      </c>
      <c r="H121" s="48" t="s">
        <v>75</v>
      </c>
      <c r="I121" s="48" t="s">
        <v>75</v>
      </c>
      <c r="J121" s="35">
        <v>1</v>
      </c>
      <c r="K121" s="36">
        <v>7</v>
      </c>
      <c r="L121" s="87">
        <f t="shared" si="12"/>
        <v>2072</v>
      </c>
      <c r="M121" s="87">
        <f t="shared" si="13"/>
        <v>1750</v>
      </c>
      <c r="N121" s="31">
        <f t="shared" si="11"/>
        <v>3822</v>
      </c>
      <c r="O121" s="32">
        <v>40</v>
      </c>
      <c r="P121" s="89">
        <f t="shared" si="14"/>
        <v>4400</v>
      </c>
      <c r="Q121" s="53"/>
      <c r="R121" s="33">
        <v>100</v>
      </c>
      <c r="S121" s="33">
        <v>100</v>
      </c>
      <c r="T121" s="33">
        <v>100</v>
      </c>
      <c r="U121" s="33">
        <v>50</v>
      </c>
      <c r="V121" s="81">
        <f>$R121*[1]Pesos!$B$13+$S121*[1]Pesos!$C$13+$T121*[1]Pesos!$D$13+$U121*[1]Pesos!$E$13</f>
        <v>95</v>
      </c>
      <c r="W121" s="93" t="s">
        <v>429</v>
      </c>
      <c r="X121" s="121"/>
      <c r="Y121" s="42"/>
      <c r="Z121" s="44"/>
      <c r="AA121" s="44"/>
      <c r="AB121" s="44"/>
      <c r="AC121" s="44"/>
      <c r="AD121" s="44"/>
      <c r="AE121" s="44"/>
    </row>
    <row r="122" spans="1:31" ht="9.9499999999999993" customHeight="1" x14ac:dyDescent="0.15">
      <c r="A122" s="48"/>
      <c r="B122" s="35" t="s">
        <v>72</v>
      </c>
      <c r="C122" s="34" t="s">
        <v>332</v>
      </c>
      <c r="D122" s="66" t="s">
        <v>31</v>
      </c>
      <c r="E122" s="34" t="s">
        <v>43</v>
      </c>
      <c r="F122" s="48" t="s">
        <v>75</v>
      </c>
      <c r="G122" s="48" t="s">
        <v>75</v>
      </c>
      <c r="H122" s="48" t="s">
        <v>75</v>
      </c>
      <c r="I122" s="48" t="s">
        <v>75</v>
      </c>
      <c r="J122" s="35">
        <v>1</v>
      </c>
      <c r="K122" s="36">
        <v>5</v>
      </c>
      <c r="L122" s="87">
        <f t="shared" si="12"/>
        <v>1480</v>
      </c>
      <c r="M122" s="87">
        <f t="shared" si="13"/>
        <v>1750</v>
      </c>
      <c r="N122" s="31">
        <f t="shared" si="11"/>
        <v>3230</v>
      </c>
      <c r="O122" s="32">
        <v>30</v>
      </c>
      <c r="P122" s="89">
        <f t="shared" si="14"/>
        <v>3300</v>
      </c>
      <c r="Q122" s="53"/>
      <c r="R122" s="33">
        <v>100</v>
      </c>
      <c r="S122" s="33">
        <v>100</v>
      </c>
      <c r="T122" s="33">
        <v>100</v>
      </c>
      <c r="U122" s="33">
        <v>50</v>
      </c>
      <c r="V122" s="81">
        <f>$R122*[1]Pesos!$B$13+$S122*[1]Pesos!$C$13+$T122*[1]Pesos!$D$13+$U122*[1]Pesos!$E$13</f>
        <v>95</v>
      </c>
      <c r="W122" s="93" t="s">
        <v>429</v>
      </c>
      <c r="X122" s="121"/>
      <c r="Y122" s="42"/>
      <c r="Z122" s="44"/>
      <c r="AA122" s="44"/>
      <c r="AB122" s="44"/>
      <c r="AC122" s="44"/>
      <c r="AD122" s="44"/>
      <c r="AE122" s="44"/>
    </row>
    <row r="123" spans="1:31" ht="9.9499999999999993" customHeight="1" x14ac:dyDescent="0.15">
      <c r="A123" s="35"/>
      <c r="B123" s="35" t="s">
        <v>345</v>
      </c>
      <c r="C123" s="34" t="s">
        <v>451</v>
      </c>
      <c r="D123" s="66" t="s">
        <v>31</v>
      </c>
      <c r="E123" s="34" t="s">
        <v>43</v>
      </c>
      <c r="F123" s="48" t="s">
        <v>75</v>
      </c>
      <c r="G123" s="48" t="s">
        <v>75</v>
      </c>
      <c r="H123" s="48" t="s">
        <v>75</v>
      </c>
      <c r="I123" s="48" t="s">
        <v>75</v>
      </c>
      <c r="J123" s="35">
        <v>1</v>
      </c>
      <c r="K123" s="36">
        <v>5</v>
      </c>
      <c r="L123" s="87">
        <f t="shared" si="12"/>
        <v>1480</v>
      </c>
      <c r="M123" s="87">
        <f t="shared" si="13"/>
        <v>1750</v>
      </c>
      <c r="N123" s="31">
        <f t="shared" si="11"/>
        <v>3230</v>
      </c>
      <c r="O123" s="32">
        <v>40</v>
      </c>
      <c r="P123" s="89">
        <f t="shared" si="14"/>
        <v>4400</v>
      </c>
      <c r="Q123" s="53"/>
      <c r="R123" s="33">
        <v>100</v>
      </c>
      <c r="S123" s="33">
        <v>50</v>
      </c>
      <c r="T123" s="33">
        <v>100</v>
      </c>
      <c r="U123" s="33">
        <v>100</v>
      </c>
      <c r="V123" s="81">
        <f>$R123*[1]Pesos!$B$13+$S123*[1]Pesos!$C$13+$T123*[1]Pesos!$D$13+$U123*[1]Pesos!$E$13</f>
        <v>90</v>
      </c>
      <c r="W123" s="93" t="s">
        <v>429</v>
      </c>
      <c r="X123" s="121"/>
      <c r="Y123" s="42"/>
      <c r="Z123" s="44"/>
      <c r="AA123" s="44"/>
      <c r="AB123" s="44"/>
      <c r="AC123" s="44"/>
      <c r="AD123" s="44"/>
      <c r="AE123" s="44"/>
    </row>
    <row r="124" spans="1:31" ht="9.9499999999999993" customHeight="1" x14ac:dyDescent="0.15">
      <c r="A124" s="35"/>
      <c r="B124" s="48" t="s">
        <v>194</v>
      </c>
      <c r="C124" s="49" t="s">
        <v>383</v>
      </c>
      <c r="D124" s="50" t="s">
        <v>28</v>
      </c>
      <c r="E124" s="49" t="s">
        <v>191</v>
      </c>
      <c r="F124" s="48" t="s">
        <v>75</v>
      </c>
      <c r="G124" s="48" t="s">
        <v>75</v>
      </c>
      <c r="H124" s="48" t="s">
        <v>75</v>
      </c>
      <c r="I124" s="48" t="s">
        <v>75</v>
      </c>
      <c r="J124" s="36">
        <v>1</v>
      </c>
      <c r="K124" s="50">
        <v>6</v>
      </c>
      <c r="L124" s="87">
        <f t="shared" si="12"/>
        <v>1776</v>
      </c>
      <c r="M124" s="87">
        <f t="shared" si="13"/>
        <v>1750</v>
      </c>
      <c r="N124" s="31">
        <f t="shared" si="11"/>
        <v>3526</v>
      </c>
      <c r="O124" s="32">
        <f>60*J124</f>
        <v>60</v>
      </c>
      <c r="P124" s="89">
        <f t="shared" si="14"/>
        <v>6600</v>
      </c>
      <c r="Q124" s="53" t="s">
        <v>389</v>
      </c>
      <c r="R124" s="33">
        <v>100</v>
      </c>
      <c r="S124" s="33">
        <v>0</v>
      </c>
      <c r="T124" s="33">
        <v>100</v>
      </c>
      <c r="U124" s="33">
        <v>100</v>
      </c>
      <c r="V124" s="81">
        <f>$R124*[1]Pesos!$B$13+$S124*[1]Pesos!$C$13+$T124*[1]Pesos!$D$13+$U124*[1]Pesos!$E$13</f>
        <v>80</v>
      </c>
      <c r="W124" s="93" t="s">
        <v>429</v>
      </c>
      <c r="X124" s="121"/>
      <c r="Y124" s="42"/>
      <c r="Z124" s="44"/>
      <c r="AA124" s="44"/>
      <c r="AB124" s="44"/>
      <c r="AC124" s="44"/>
      <c r="AD124" s="44"/>
      <c r="AE124" s="44"/>
    </row>
    <row r="125" spans="1:31" ht="9.9499999999999993" customHeight="1" x14ac:dyDescent="0.15">
      <c r="A125" s="35"/>
      <c r="B125" s="48" t="s">
        <v>158</v>
      </c>
      <c r="C125" s="49" t="s">
        <v>208</v>
      </c>
      <c r="D125" s="50" t="s">
        <v>28</v>
      </c>
      <c r="E125" s="49" t="s">
        <v>43</v>
      </c>
      <c r="F125" s="48" t="s">
        <v>70</v>
      </c>
      <c r="G125" s="37" t="s">
        <v>75</v>
      </c>
      <c r="H125" s="37" t="s">
        <v>75</v>
      </c>
      <c r="I125" s="37" t="s">
        <v>75</v>
      </c>
      <c r="J125" s="50">
        <v>2</v>
      </c>
      <c r="K125" s="50">
        <v>7</v>
      </c>
      <c r="L125" s="87">
        <f t="shared" si="12"/>
        <v>4144</v>
      </c>
      <c r="M125" s="87">
        <f t="shared" si="13"/>
        <v>3500</v>
      </c>
      <c r="N125" s="31">
        <f t="shared" si="11"/>
        <v>7644</v>
      </c>
      <c r="O125" s="32">
        <v>64</v>
      </c>
      <c r="P125" s="89">
        <f t="shared" si="14"/>
        <v>7040</v>
      </c>
      <c r="Q125" s="53" t="s">
        <v>312</v>
      </c>
      <c r="R125" s="33">
        <v>100</v>
      </c>
      <c r="S125" s="33">
        <v>0</v>
      </c>
      <c r="T125" s="33">
        <v>100</v>
      </c>
      <c r="U125" s="33">
        <v>100</v>
      </c>
      <c r="V125" s="81">
        <f>$R125*[1]Pesos!$B$13+$S125*[1]Pesos!$C$13+$T125*[1]Pesos!$D$13+$U125*[1]Pesos!$E$13</f>
        <v>80</v>
      </c>
      <c r="W125" s="93" t="s">
        <v>429</v>
      </c>
      <c r="X125" s="121"/>
      <c r="Y125" s="42"/>
      <c r="Z125" s="44"/>
      <c r="AA125" s="44"/>
      <c r="AB125" s="44"/>
      <c r="AC125" s="44"/>
      <c r="AD125" s="44"/>
      <c r="AE125" s="44"/>
    </row>
    <row r="126" spans="1:31" ht="9.9499999999999993" customHeight="1" x14ac:dyDescent="0.15">
      <c r="A126" s="35"/>
      <c r="B126" s="48" t="s">
        <v>209</v>
      </c>
      <c r="C126" s="49" t="s">
        <v>210</v>
      </c>
      <c r="D126" s="50" t="s">
        <v>28</v>
      </c>
      <c r="E126" s="49" t="s">
        <v>43</v>
      </c>
      <c r="F126" s="48" t="s">
        <v>211</v>
      </c>
      <c r="G126" s="48" t="s">
        <v>212</v>
      </c>
      <c r="H126" s="38" t="s">
        <v>75</v>
      </c>
      <c r="I126" s="38" t="s">
        <v>75</v>
      </c>
      <c r="J126" s="50">
        <v>2</v>
      </c>
      <c r="K126" s="50">
        <v>5</v>
      </c>
      <c r="L126" s="87">
        <f>K126*$Z$2*J126/$Y$2</f>
        <v>805.97014925373128</v>
      </c>
      <c r="M126" s="87">
        <f>J126*$AC$2/$Y$2</f>
        <v>597.01492537313436</v>
      </c>
      <c r="N126" s="31">
        <f t="shared" si="11"/>
        <v>1402.9850746268658</v>
      </c>
      <c r="O126" s="32">
        <v>24</v>
      </c>
      <c r="P126" s="89">
        <f t="shared" si="14"/>
        <v>2640</v>
      </c>
      <c r="Q126" s="53" t="s">
        <v>312</v>
      </c>
      <c r="R126" s="33">
        <v>100</v>
      </c>
      <c r="S126" s="33">
        <v>0</v>
      </c>
      <c r="T126" s="33">
        <v>100</v>
      </c>
      <c r="U126" s="33">
        <v>100</v>
      </c>
      <c r="V126" s="81">
        <f>$R126*[1]Pesos!$B$13+$S126*[1]Pesos!$C$13+$T126*[1]Pesos!$D$13+$U126*[1]Pesos!$E$13</f>
        <v>80</v>
      </c>
      <c r="W126" s="93" t="s">
        <v>429</v>
      </c>
      <c r="X126" s="121"/>
      <c r="Y126" s="42"/>
      <c r="Z126" s="44"/>
      <c r="AA126" s="44"/>
      <c r="AB126" s="44"/>
      <c r="AC126" s="44"/>
      <c r="AD126" s="44"/>
      <c r="AE126" s="44"/>
    </row>
    <row r="127" spans="1:31" ht="9.9499999999999993" customHeight="1" x14ac:dyDescent="0.15">
      <c r="A127" s="35"/>
      <c r="B127" s="48" t="s">
        <v>209</v>
      </c>
      <c r="C127" s="49" t="s">
        <v>210</v>
      </c>
      <c r="D127" s="50" t="s">
        <v>28</v>
      </c>
      <c r="E127" s="49" t="s">
        <v>43</v>
      </c>
      <c r="F127" s="48" t="s">
        <v>82</v>
      </c>
      <c r="G127" s="37" t="s">
        <v>75</v>
      </c>
      <c r="H127" s="37" t="s">
        <v>75</v>
      </c>
      <c r="I127" s="37" t="s">
        <v>75</v>
      </c>
      <c r="J127" s="50">
        <v>2</v>
      </c>
      <c r="K127" s="50">
        <v>5</v>
      </c>
      <c r="L127" s="87">
        <f t="shared" ref="L127:L174" si="15">K127*$AB$6*J127</f>
        <v>2960</v>
      </c>
      <c r="M127" s="87">
        <f t="shared" ref="M127:M174" si="16">J127*$AD$2</f>
        <v>3500</v>
      </c>
      <c r="N127" s="31">
        <f t="shared" si="11"/>
        <v>6460</v>
      </c>
      <c r="O127" s="32">
        <v>32</v>
      </c>
      <c r="P127" s="89">
        <f t="shared" si="14"/>
        <v>3520</v>
      </c>
      <c r="Q127" s="53" t="s">
        <v>312</v>
      </c>
      <c r="R127" s="33">
        <v>100</v>
      </c>
      <c r="S127" s="33">
        <v>0</v>
      </c>
      <c r="T127" s="33">
        <v>100</v>
      </c>
      <c r="U127" s="33">
        <v>100</v>
      </c>
      <c r="V127" s="81">
        <f>$R127*[1]Pesos!$B$13+$S127*[1]Pesos!$C$13+$T127*[1]Pesos!$D$13+$U127*[1]Pesos!$E$13</f>
        <v>80</v>
      </c>
      <c r="W127" s="93" t="s">
        <v>429</v>
      </c>
      <c r="X127" s="121"/>
      <c r="Y127" s="42"/>
      <c r="Z127" s="44"/>
      <c r="AA127" s="44"/>
      <c r="AB127" s="44"/>
      <c r="AC127" s="44"/>
      <c r="AD127" s="44"/>
      <c r="AE127" s="44"/>
    </row>
    <row r="128" spans="1:31" ht="9.9499999999999993" customHeight="1" x14ac:dyDescent="0.15">
      <c r="A128" s="35"/>
      <c r="B128" s="48" t="s">
        <v>72</v>
      </c>
      <c r="C128" s="49" t="s">
        <v>231</v>
      </c>
      <c r="D128" s="50" t="s">
        <v>28</v>
      </c>
      <c r="E128" s="49" t="s">
        <v>191</v>
      </c>
      <c r="F128" s="48" t="s">
        <v>75</v>
      </c>
      <c r="G128" s="48" t="s">
        <v>75</v>
      </c>
      <c r="H128" s="48" t="s">
        <v>75</v>
      </c>
      <c r="I128" s="48" t="s">
        <v>75</v>
      </c>
      <c r="J128" s="50">
        <v>1</v>
      </c>
      <c r="K128" s="50">
        <v>5</v>
      </c>
      <c r="L128" s="87">
        <f t="shared" si="15"/>
        <v>1480</v>
      </c>
      <c r="M128" s="87">
        <f t="shared" si="16"/>
        <v>1750</v>
      </c>
      <c r="N128" s="31">
        <f t="shared" si="11"/>
        <v>3230</v>
      </c>
      <c r="O128" s="32">
        <f>60*J128</f>
        <v>60</v>
      </c>
      <c r="P128" s="89">
        <f t="shared" si="14"/>
        <v>6600</v>
      </c>
      <c r="Q128" s="53" t="s">
        <v>406</v>
      </c>
      <c r="R128" s="33">
        <v>100</v>
      </c>
      <c r="S128" s="33">
        <v>0</v>
      </c>
      <c r="T128" s="33">
        <v>100</v>
      </c>
      <c r="U128" s="33">
        <v>100</v>
      </c>
      <c r="V128" s="81">
        <f>$R128*[1]Pesos!$B$13+$S128*[1]Pesos!$C$13+$T128*[1]Pesos!$D$13+$U128*[1]Pesos!$E$13</f>
        <v>80</v>
      </c>
      <c r="W128" s="93" t="s">
        <v>429</v>
      </c>
      <c r="X128" s="121"/>
      <c r="Y128" s="42"/>
      <c r="Z128" s="44"/>
      <c r="AA128" s="44"/>
      <c r="AB128" s="44"/>
      <c r="AC128" s="44"/>
      <c r="AD128" s="44"/>
      <c r="AE128" s="44"/>
    </row>
    <row r="129" spans="1:31" ht="9.9499999999999993" customHeight="1" x14ac:dyDescent="0.15">
      <c r="A129" s="35"/>
      <c r="B129" s="39" t="s">
        <v>195</v>
      </c>
      <c r="C129" s="49" t="s">
        <v>232</v>
      </c>
      <c r="D129" s="50" t="s">
        <v>28</v>
      </c>
      <c r="E129" s="49" t="s">
        <v>191</v>
      </c>
      <c r="F129" s="48" t="s">
        <v>75</v>
      </c>
      <c r="G129" s="48" t="s">
        <v>75</v>
      </c>
      <c r="H129" s="48" t="s">
        <v>75</v>
      </c>
      <c r="I129" s="48" t="s">
        <v>75</v>
      </c>
      <c r="J129" s="36">
        <v>1</v>
      </c>
      <c r="K129" s="50">
        <v>5</v>
      </c>
      <c r="L129" s="87">
        <f t="shared" si="15"/>
        <v>1480</v>
      </c>
      <c r="M129" s="87">
        <f t="shared" si="16"/>
        <v>1750</v>
      </c>
      <c r="N129" s="31">
        <f t="shared" si="11"/>
        <v>3230</v>
      </c>
      <c r="O129" s="32">
        <f>60*J129</f>
        <v>60</v>
      </c>
      <c r="P129" s="89">
        <f t="shared" si="14"/>
        <v>6600</v>
      </c>
      <c r="Q129" s="53" t="s">
        <v>394</v>
      </c>
      <c r="R129" s="33">
        <v>100</v>
      </c>
      <c r="S129" s="33">
        <v>0</v>
      </c>
      <c r="T129" s="33">
        <v>100</v>
      </c>
      <c r="U129" s="33">
        <v>100</v>
      </c>
      <c r="V129" s="81">
        <f>$R129*[1]Pesos!$B$13+$S129*[1]Pesos!$C$13+$T129*[1]Pesos!$D$13+$U129*[1]Pesos!$E$13</f>
        <v>80</v>
      </c>
      <c r="W129" s="93" t="s">
        <v>429</v>
      </c>
      <c r="X129" s="121"/>
      <c r="Y129" s="42"/>
      <c r="Z129" s="44"/>
      <c r="AA129" s="44"/>
      <c r="AB129" s="44"/>
      <c r="AC129" s="44"/>
      <c r="AD129" s="44"/>
      <c r="AE129" s="44"/>
    </row>
    <row r="130" spans="1:31" ht="9.9499999999999993" customHeight="1" x14ac:dyDescent="0.15">
      <c r="A130" s="35"/>
      <c r="B130" s="35" t="s">
        <v>72</v>
      </c>
      <c r="C130" s="34" t="s">
        <v>81</v>
      </c>
      <c r="D130" s="66" t="s">
        <v>163</v>
      </c>
      <c r="E130" s="34" t="s">
        <v>74</v>
      </c>
      <c r="F130" s="37" t="s">
        <v>82</v>
      </c>
      <c r="G130" s="37" t="s">
        <v>83</v>
      </c>
      <c r="H130" s="60" t="s">
        <v>75</v>
      </c>
      <c r="I130" s="60" t="s">
        <v>75</v>
      </c>
      <c r="J130" s="37">
        <v>2</v>
      </c>
      <c r="K130" s="36">
        <v>5</v>
      </c>
      <c r="L130" s="87">
        <f t="shared" si="15"/>
        <v>2960</v>
      </c>
      <c r="M130" s="87">
        <f t="shared" si="16"/>
        <v>3500</v>
      </c>
      <c r="N130" s="31">
        <f t="shared" si="11"/>
        <v>6460</v>
      </c>
      <c r="O130" s="32">
        <v>24</v>
      </c>
      <c r="P130" s="89">
        <f t="shared" si="14"/>
        <v>2640</v>
      </c>
      <c r="Q130" s="53"/>
      <c r="R130" s="33">
        <v>100</v>
      </c>
      <c r="S130" s="33">
        <v>0</v>
      </c>
      <c r="T130" s="33">
        <v>100</v>
      </c>
      <c r="U130" s="33">
        <v>100</v>
      </c>
      <c r="V130" s="81">
        <f>$R130*[1]Pesos!$B$13+$S130*[1]Pesos!$C$13+$T130*[1]Pesos!$D$13+$U130*[1]Pesos!$E$13</f>
        <v>80</v>
      </c>
      <c r="W130" s="94" t="s">
        <v>429</v>
      </c>
      <c r="X130" s="121"/>
      <c r="Y130" s="42"/>
      <c r="Z130" s="44"/>
      <c r="AA130" s="44"/>
      <c r="AB130" s="44"/>
      <c r="AC130" s="44"/>
      <c r="AD130" s="44"/>
      <c r="AE130" s="44"/>
    </row>
    <row r="131" spans="1:31" ht="9.9499999999999993" customHeight="1" x14ac:dyDescent="0.15">
      <c r="A131" s="35"/>
      <c r="B131" s="37" t="s">
        <v>149</v>
      </c>
      <c r="C131" s="52" t="s">
        <v>418</v>
      </c>
      <c r="D131" s="37" t="s">
        <v>28</v>
      </c>
      <c r="E131" s="52" t="s">
        <v>43</v>
      </c>
      <c r="F131" s="37" t="s">
        <v>225</v>
      </c>
      <c r="G131" s="37" t="s">
        <v>226</v>
      </c>
      <c r="H131" s="37" t="s">
        <v>75</v>
      </c>
      <c r="I131" s="37" t="s">
        <v>75</v>
      </c>
      <c r="J131" s="37">
        <v>2</v>
      </c>
      <c r="K131" s="36">
        <v>8</v>
      </c>
      <c r="L131" s="87">
        <f t="shared" si="15"/>
        <v>4736</v>
      </c>
      <c r="M131" s="87">
        <f t="shared" si="16"/>
        <v>3500</v>
      </c>
      <c r="N131" s="31">
        <f t="shared" si="11"/>
        <v>8236</v>
      </c>
      <c r="O131" s="40">
        <f>40*J131</f>
        <v>80</v>
      </c>
      <c r="P131" s="89">
        <f t="shared" si="14"/>
        <v>8800</v>
      </c>
      <c r="Q131" s="53"/>
      <c r="R131" s="33">
        <v>100</v>
      </c>
      <c r="S131" s="33">
        <v>0</v>
      </c>
      <c r="T131" s="33">
        <v>100</v>
      </c>
      <c r="U131" s="33">
        <v>50</v>
      </c>
      <c r="V131" s="81">
        <f>$R131*[1]Pesos!$B$13+$S131*[1]Pesos!$C$13+$T131*[1]Pesos!$D$13+$U131*[1]Pesos!$E$13</f>
        <v>75</v>
      </c>
      <c r="W131" s="94" t="s">
        <v>429</v>
      </c>
      <c r="X131" s="121"/>
      <c r="Y131" s="42"/>
      <c r="Z131" s="44"/>
      <c r="AA131" s="44"/>
      <c r="AB131" s="44"/>
      <c r="AC131" s="44"/>
      <c r="AD131" s="44"/>
      <c r="AE131" s="44"/>
    </row>
    <row r="132" spans="1:31" ht="9.9499999999999993" customHeight="1" x14ac:dyDescent="0.15">
      <c r="A132" s="35"/>
      <c r="B132" s="37" t="s">
        <v>149</v>
      </c>
      <c r="C132" s="52" t="s">
        <v>419</v>
      </c>
      <c r="D132" s="37" t="s">
        <v>28</v>
      </c>
      <c r="E132" s="52" t="s">
        <v>43</v>
      </c>
      <c r="F132" s="37" t="s">
        <v>130</v>
      </c>
      <c r="G132" s="37" t="s">
        <v>207</v>
      </c>
      <c r="H132" s="85" t="s">
        <v>75</v>
      </c>
      <c r="I132" s="37" t="s">
        <v>75</v>
      </c>
      <c r="J132" s="37">
        <v>2</v>
      </c>
      <c r="K132" s="37">
        <v>5</v>
      </c>
      <c r="L132" s="87">
        <f t="shared" si="15"/>
        <v>2960</v>
      </c>
      <c r="M132" s="87">
        <f t="shared" si="16"/>
        <v>3500</v>
      </c>
      <c r="N132" s="31">
        <f t="shared" si="11"/>
        <v>6460</v>
      </c>
      <c r="O132" s="40">
        <f>40*J132</f>
        <v>80</v>
      </c>
      <c r="P132" s="89">
        <f t="shared" si="14"/>
        <v>8800</v>
      </c>
      <c r="Q132" s="53"/>
      <c r="R132" s="33">
        <v>100</v>
      </c>
      <c r="S132" s="33">
        <v>0</v>
      </c>
      <c r="T132" s="33">
        <v>100</v>
      </c>
      <c r="U132" s="33">
        <v>50</v>
      </c>
      <c r="V132" s="81">
        <f>$R132*[1]Pesos!$B$13+$S132*[1]Pesos!$C$13+$T132*[1]Pesos!$D$13+$U132*[1]Pesos!$E$13</f>
        <v>75</v>
      </c>
      <c r="W132" s="93" t="s">
        <v>429</v>
      </c>
      <c r="X132" s="121"/>
      <c r="Y132" s="42"/>
      <c r="Z132" s="44"/>
      <c r="AA132" s="44"/>
      <c r="AB132" s="44"/>
      <c r="AC132" s="44"/>
      <c r="AD132" s="44"/>
      <c r="AE132" s="44"/>
    </row>
    <row r="133" spans="1:31" ht="9.9499999999999993" customHeight="1" x14ac:dyDescent="0.15">
      <c r="A133" s="35"/>
      <c r="B133" s="39" t="s">
        <v>195</v>
      </c>
      <c r="C133" s="54" t="s">
        <v>196</v>
      </c>
      <c r="D133" s="36" t="s">
        <v>28</v>
      </c>
      <c r="E133" s="54" t="s">
        <v>191</v>
      </c>
      <c r="F133" s="39" t="s">
        <v>98</v>
      </c>
      <c r="G133" s="39" t="s">
        <v>98</v>
      </c>
      <c r="H133" s="39" t="s">
        <v>75</v>
      </c>
      <c r="I133" s="39" t="s">
        <v>75</v>
      </c>
      <c r="J133" s="36">
        <v>2</v>
      </c>
      <c r="K133" s="36">
        <v>6</v>
      </c>
      <c r="L133" s="87">
        <f t="shared" si="15"/>
        <v>3552</v>
      </c>
      <c r="M133" s="87">
        <f t="shared" si="16"/>
        <v>3500</v>
      </c>
      <c r="N133" s="31">
        <f t="shared" si="11"/>
        <v>7052</v>
      </c>
      <c r="O133" s="32">
        <f t="shared" ref="O133:O140" si="17">60*J133</f>
        <v>120</v>
      </c>
      <c r="P133" s="89">
        <f t="shared" si="14"/>
        <v>13200</v>
      </c>
      <c r="Q133" s="53" t="s">
        <v>394</v>
      </c>
      <c r="R133" s="33">
        <v>100</v>
      </c>
      <c r="S133" s="33">
        <v>0</v>
      </c>
      <c r="T133" s="33">
        <v>100</v>
      </c>
      <c r="U133" s="33">
        <v>50</v>
      </c>
      <c r="V133" s="81">
        <f>$R133*[1]Pesos!$B$13+$S133*[1]Pesos!$C$13+$T133*[1]Pesos!$D$13+$U133*[1]Pesos!$E$13</f>
        <v>75</v>
      </c>
      <c r="W133" s="93" t="s">
        <v>429</v>
      </c>
      <c r="X133" s="121"/>
      <c r="Y133" s="44"/>
      <c r="Z133" s="44"/>
      <c r="AA133" s="44"/>
      <c r="AB133" s="44"/>
      <c r="AC133" s="44"/>
      <c r="AD133" s="44"/>
      <c r="AE133" s="44"/>
    </row>
    <row r="134" spans="1:31" ht="9.9499999999999993" customHeight="1" x14ac:dyDescent="0.15">
      <c r="A134" s="48"/>
      <c r="B134" s="39" t="s">
        <v>158</v>
      </c>
      <c r="C134" s="54" t="s">
        <v>218</v>
      </c>
      <c r="D134" s="36" t="s">
        <v>28</v>
      </c>
      <c r="E134" s="54" t="s">
        <v>191</v>
      </c>
      <c r="F134" s="39" t="s">
        <v>70</v>
      </c>
      <c r="G134" s="39" t="s">
        <v>98</v>
      </c>
      <c r="H134" s="38" t="s">
        <v>75</v>
      </c>
      <c r="I134" s="38" t="s">
        <v>75</v>
      </c>
      <c r="J134" s="36">
        <v>1</v>
      </c>
      <c r="K134" s="36">
        <v>6</v>
      </c>
      <c r="L134" s="87">
        <f t="shared" si="15"/>
        <v>1776</v>
      </c>
      <c r="M134" s="87">
        <f t="shared" si="16"/>
        <v>1750</v>
      </c>
      <c r="N134" s="31">
        <f t="shared" si="11"/>
        <v>3526</v>
      </c>
      <c r="O134" s="32">
        <f t="shared" si="17"/>
        <v>60</v>
      </c>
      <c r="P134" s="89">
        <f t="shared" si="14"/>
        <v>6600</v>
      </c>
      <c r="Q134" s="53" t="s">
        <v>397</v>
      </c>
      <c r="R134" s="33">
        <v>100</v>
      </c>
      <c r="S134" s="33">
        <v>0</v>
      </c>
      <c r="T134" s="33">
        <v>100</v>
      </c>
      <c r="U134" s="33">
        <v>50</v>
      </c>
      <c r="V134" s="81">
        <f>$R134*[1]Pesos!$B$13+$S134*[1]Pesos!$C$13+$T134*[1]Pesos!$D$13+$U134*[1]Pesos!$E$13</f>
        <v>75</v>
      </c>
      <c r="W134" s="93" t="s">
        <v>429</v>
      </c>
      <c r="X134" s="121"/>
      <c r="Y134" s="44"/>
      <c r="Z134" s="44"/>
      <c r="AA134" s="44"/>
      <c r="AB134" s="44"/>
      <c r="AC134" s="44"/>
      <c r="AD134" s="44"/>
      <c r="AE134" s="44"/>
    </row>
    <row r="135" spans="1:31" ht="9.9499999999999993" customHeight="1" x14ac:dyDescent="0.15">
      <c r="A135" s="48"/>
      <c r="B135" s="48" t="s">
        <v>158</v>
      </c>
      <c r="C135" s="49" t="s">
        <v>398</v>
      </c>
      <c r="D135" s="50" t="s">
        <v>28</v>
      </c>
      <c r="E135" s="49" t="s">
        <v>191</v>
      </c>
      <c r="F135" s="48" t="s">
        <v>75</v>
      </c>
      <c r="G135" s="48" t="s">
        <v>75</v>
      </c>
      <c r="H135" s="48" t="s">
        <v>75</v>
      </c>
      <c r="I135" s="48" t="s">
        <v>75</v>
      </c>
      <c r="J135" s="36">
        <v>1</v>
      </c>
      <c r="K135" s="36">
        <v>5</v>
      </c>
      <c r="L135" s="87">
        <f t="shared" si="15"/>
        <v>1480</v>
      </c>
      <c r="M135" s="87">
        <f t="shared" si="16"/>
        <v>1750</v>
      </c>
      <c r="N135" s="31">
        <f t="shared" ref="N135:N174" si="18">L135+M135</f>
        <v>3230</v>
      </c>
      <c r="O135" s="32">
        <f t="shared" si="17"/>
        <v>60</v>
      </c>
      <c r="P135" s="89">
        <f t="shared" si="14"/>
        <v>6600</v>
      </c>
      <c r="Q135" s="53" t="s">
        <v>397</v>
      </c>
      <c r="R135" s="33">
        <v>100</v>
      </c>
      <c r="S135" s="33">
        <v>0</v>
      </c>
      <c r="T135" s="33">
        <v>100</v>
      </c>
      <c r="U135" s="33">
        <v>50</v>
      </c>
      <c r="V135" s="81">
        <f>$R135*[1]Pesos!$B$13+$S135*[1]Pesos!$C$13+$T135*[1]Pesos!$D$13+$U135*[1]Pesos!$E$13</f>
        <v>75</v>
      </c>
      <c r="W135" s="93" t="s">
        <v>429</v>
      </c>
      <c r="X135" s="121"/>
      <c r="Y135" s="44"/>
      <c r="Z135" s="44"/>
      <c r="AA135" s="44"/>
      <c r="AB135" s="44"/>
      <c r="AC135" s="44"/>
      <c r="AD135" s="44"/>
      <c r="AE135" s="44"/>
    </row>
    <row r="136" spans="1:31" ht="9.9499999999999993" customHeight="1" x14ac:dyDescent="0.15">
      <c r="A136" s="48"/>
      <c r="B136" s="48" t="s">
        <v>158</v>
      </c>
      <c r="C136" s="49" t="s">
        <v>399</v>
      </c>
      <c r="D136" s="50" t="s">
        <v>28</v>
      </c>
      <c r="E136" s="49" t="s">
        <v>191</v>
      </c>
      <c r="F136" s="48" t="s">
        <v>75</v>
      </c>
      <c r="G136" s="48" t="s">
        <v>75</v>
      </c>
      <c r="H136" s="48" t="s">
        <v>75</v>
      </c>
      <c r="I136" s="48" t="s">
        <v>75</v>
      </c>
      <c r="J136" s="36">
        <v>1</v>
      </c>
      <c r="K136" s="36">
        <v>5</v>
      </c>
      <c r="L136" s="87">
        <f t="shared" si="15"/>
        <v>1480</v>
      </c>
      <c r="M136" s="87">
        <f t="shared" si="16"/>
        <v>1750</v>
      </c>
      <c r="N136" s="31">
        <f t="shared" si="18"/>
        <v>3230</v>
      </c>
      <c r="O136" s="32">
        <f t="shared" si="17"/>
        <v>60</v>
      </c>
      <c r="P136" s="89">
        <f t="shared" si="14"/>
        <v>6600</v>
      </c>
      <c r="Q136" s="53" t="s">
        <v>397</v>
      </c>
      <c r="R136" s="33">
        <v>100</v>
      </c>
      <c r="S136" s="33">
        <v>0</v>
      </c>
      <c r="T136" s="33">
        <v>100</v>
      </c>
      <c r="U136" s="33">
        <v>50</v>
      </c>
      <c r="V136" s="81">
        <f>$R136*[1]Pesos!$B$13+$S136*[1]Pesos!$C$13+$T136*[1]Pesos!$D$13+$U136*[1]Pesos!$E$13</f>
        <v>75</v>
      </c>
      <c r="W136" s="94" t="s">
        <v>429</v>
      </c>
      <c r="X136" s="121"/>
      <c r="Y136" s="44"/>
      <c r="Z136" s="44"/>
      <c r="AA136" s="44"/>
      <c r="AB136" s="44"/>
      <c r="AC136" s="44"/>
      <c r="AD136" s="44"/>
      <c r="AE136" s="44"/>
    </row>
    <row r="137" spans="1:31" ht="9.9499999999999993" customHeight="1" x14ac:dyDescent="0.15">
      <c r="A137" s="39"/>
      <c r="B137" s="39" t="s">
        <v>242</v>
      </c>
      <c r="C137" s="54" t="s">
        <v>405</v>
      </c>
      <c r="D137" s="36" t="s">
        <v>28</v>
      </c>
      <c r="E137" s="54" t="s">
        <v>191</v>
      </c>
      <c r="F137" s="48" t="s">
        <v>75</v>
      </c>
      <c r="G137" s="48" t="s">
        <v>75</v>
      </c>
      <c r="H137" s="48" t="s">
        <v>75</v>
      </c>
      <c r="I137" s="48" t="s">
        <v>75</v>
      </c>
      <c r="J137" s="36">
        <v>1</v>
      </c>
      <c r="K137" s="50">
        <v>5</v>
      </c>
      <c r="L137" s="87">
        <f t="shared" si="15"/>
        <v>1480</v>
      </c>
      <c r="M137" s="87">
        <f t="shared" si="16"/>
        <v>1750</v>
      </c>
      <c r="N137" s="31">
        <f t="shared" si="18"/>
        <v>3230</v>
      </c>
      <c r="O137" s="32">
        <f t="shared" si="17"/>
        <v>60</v>
      </c>
      <c r="P137" s="89">
        <f t="shared" si="14"/>
        <v>6600</v>
      </c>
      <c r="Q137" s="53" t="s">
        <v>403</v>
      </c>
      <c r="R137" s="33">
        <v>100</v>
      </c>
      <c r="S137" s="33">
        <v>0</v>
      </c>
      <c r="T137" s="33">
        <v>100</v>
      </c>
      <c r="U137" s="33">
        <v>50</v>
      </c>
      <c r="V137" s="81">
        <f>$R137*[1]Pesos!$B$13+$S137*[1]Pesos!$C$13+$T137*[1]Pesos!$D$13+$U137*[1]Pesos!$E$13</f>
        <v>75</v>
      </c>
      <c r="W137" s="93" t="s">
        <v>429</v>
      </c>
      <c r="X137" s="121"/>
      <c r="Y137" s="44"/>
      <c r="Z137" s="44"/>
      <c r="AA137" s="44"/>
      <c r="AB137" s="44"/>
      <c r="AC137" s="44"/>
      <c r="AD137" s="44"/>
      <c r="AE137" s="44"/>
    </row>
    <row r="138" spans="1:31" ht="9.9499999999999993" customHeight="1" x14ac:dyDescent="0.15">
      <c r="A138" s="55"/>
      <c r="B138" s="39" t="s">
        <v>158</v>
      </c>
      <c r="C138" s="54" t="s">
        <v>401</v>
      </c>
      <c r="D138" s="36" t="s">
        <v>28</v>
      </c>
      <c r="E138" s="54" t="s">
        <v>191</v>
      </c>
      <c r="F138" s="48" t="s">
        <v>75</v>
      </c>
      <c r="G138" s="48" t="s">
        <v>75</v>
      </c>
      <c r="H138" s="48" t="s">
        <v>75</v>
      </c>
      <c r="I138" s="48" t="s">
        <v>75</v>
      </c>
      <c r="J138" s="36">
        <v>1</v>
      </c>
      <c r="K138" s="50">
        <v>5</v>
      </c>
      <c r="L138" s="87">
        <f t="shared" si="15"/>
        <v>1480</v>
      </c>
      <c r="M138" s="87">
        <f t="shared" si="16"/>
        <v>1750</v>
      </c>
      <c r="N138" s="31">
        <f t="shared" si="18"/>
        <v>3230</v>
      </c>
      <c r="O138" s="32">
        <f t="shared" si="17"/>
        <v>60</v>
      </c>
      <c r="P138" s="89">
        <f t="shared" si="14"/>
        <v>6600</v>
      </c>
      <c r="Q138" s="53" t="s">
        <v>397</v>
      </c>
      <c r="R138" s="33">
        <v>100</v>
      </c>
      <c r="S138" s="33">
        <v>0</v>
      </c>
      <c r="T138" s="33">
        <v>100</v>
      </c>
      <c r="U138" s="33">
        <v>50</v>
      </c>
      <c r="V138" s="81">
        <f>$R138*[1]Pesos!$B$13+$S138*[1]Pesos!$C$13+$T138*[1]Pesos!$D$13+$U138*[1]Pesos!$E$13</f>
        <v>75</v>
      </c>
      <c r="W138" s="93" t="s">
        <v>429</v>
      </c>
      <c r="X138" s="121"/>
      <c r="Y138" s="44"/>
      <c r="Z138" s="44"/>
      <c r="AA138" s="44"/>
      <c r="AB138" s="44"/>
      <c r="AC138" s="44"/>
      <c r="AD138" s="44"/>
      <c r="AE138" s="44"/>
    </row>
    <row r="139" spans="1:31" ht="9.9499999999999993" customHeight="1" x14ac:dyDescent="0.15">
      <c r="A139" s="55"/>
      <c r="B139" s="39" t="s">
        <v>221</v>
      </c>
      <c r="C139" s="61" t="s">
        <v>245</v>
      </c>
      <c r="D139" s="36" t="s">
        <v>28</v>
      </c>
      <c r="E139" s="54" t="s">
        <v>191</v>
      </c>
      <c r="F139" s="48" t="s">
        <v>75</v>
      </c>
      <c r="G139" s="48" t="s">
        <v>75</v>
      </c>
      <c r="H139" s="48" t="s">
        <v>75</v>
      </c>
      <c r="I139" s="48" t="s">
        <v>75</v>
      </c>
      <c r="J139" s="40">
        <v>1</v>
      </c>
      <c r="K139" s="50">
        <v>5</v>
      </c>
      <c r="L139" s="87">
        <f t="shared" si="15"/>
        <v>1480</v>
      </c>
      <c r="M139" s="87">
        <f t="shared" si="16"/>
        <v>1750</v>
      </c>
      <c r="N139" s="31">
        <f t="shared" si="18"/>
        <v>3230</v>
      </c>
      <c r="O139" s="32">
        <f t="shared" si="17"/>
        <v>60</v>
      </c>
      <c r="P139" s="89">
        <f t="shared" si="14"/>
        <v>6600</v>
      </c>
      <c r="Q139" s="53" t="s">
        <v>403</v>
      </c>
      <c r="R139" s="33">
        <v>100</v>
      </c>
      <c r="S139" s="33">
        <v>0</v>
      </c>
      <c r="T139" s="33">
        <v>100</v>
      </c>
      <c r="U139" s="33">
        <v>50</v>
      </c>
      <c r="V139" s="81">
        <f>$R139*[1]Pesos!$B$13+$S139*[1]Pesos!$C$13+$T139*[1]Pesos!$D$13+$U139*[1]Pesos!$E$13</f>
        <v>75</v>
      </c>
      <c r="W139" s="93" t="s">
        <v>429</v>
      </c>
      <c r="X139" s="121"/>
      <c r="Y139" s="44"/>
      <c r="Z139" s="44"/>
      <c r="AA139" s="44"/>
      <c r="AB139" s="44"/>
      <c r="AC139" s="44"/>
      <c r="AD139" s="44"/>
      <c r="AE139" s="44"/>
    </row>
    <row r="140" spans="1:31" ht="9.9499999999999993" customHeight="1" x14ac:dyDescent="0.15">
      <c r="A140" s="48"/>
      <c r="B140" s="39" t="s">
        <v>243</v>
      </c>
      <c r="C140" s="61" t="s">
        <v>244</v>
      </c>
      <c r="D140" s="36" t="s">
        <v>28</v>
      </c>
      <c r="E140" s="54" t="s">
        <v>191</v>
      </c>
      <c r="F140" s="48" t="s">
        <v>75</v>
      </c>
      <c r="G140" s="48" t="s">
        <v>75</v>
      </c>
      <c r="H140" s="48" t="s">
        <v>75</v>
      </c>
      <c r="I140" s="48" t="s">
        <v>75</v>
      </c>
      <c r="J140" s="40">
        <v>1</v>
      </c>
      <c r="K140" s="50">
        <v>5</v>
      </c>
      <c r="L140" s="87">
        <f t="shared" si="15"/>
        <v>1480</v>
      </c>
      <c r="M140" s="87">
        <f t="shared" si="16"/>
        <v>1750</v>
      </c>
      <c r="N140" s="31">
        <f t="shared" si="18"/>
        <v>3230</v>
      </c>
      <c r="O140" s="32">
        <f t="shared" si="17"/>
        <v>60</v>
      </c>
      <c r="P140" s="89">
        <f t="shared" si="14"/>
        <v>6600</v>
      </c>
      <c r="Q140" s="53" t="s">
        <v>402</v>
      </c>
      <c r="R140" s="33">
        <v>100</v>
      </c>
      <c r="S140" s="33">
        <v>0</v>
      </c>
      <c r="T140" s="33">
        <v>100</v>
      </c>
      <c r="U140" s="33">
        <v>0</v>
      </c>
      <c r="V140" s="81">
        <f>$R140*[1]Pesos!$B$13+$S140*[1]Pesos!$C$13+$T140*[1]Pesos!$D$13+$U140*[1]Pesos!$E$13</f>
        <v>70</v>
      </c>
      <c r="W140" s="94" t="s">
        <v>429</v>
      </c>
      <c r="X140" s="121"/>
      <c r="Y140" s="44"/>
      <c r="Z140" s="44"/>
      <c r="AA140" s="44"/>
      <c r="AB140" s="44"/>
      <c r="AC140" s="44"/>
      <c r="AD140" s="44"/>
      <c r="AE140" s="44"/>
    </row>
    <row r="141" spans="1:31" ht="9.9499999999999993" customHeight="1" x14ac:dyDescent="0.15">
      <c r="A141" s="39"/>
      <c r="B141" s="35" t="s">
        <v>72</v>
      </c>
      <c r="C141" s="34" t="s">
        <v>417</v>
      </c>
      <c r="D141" s="66" t="s">
        <v>163</v>
      </c>
      <c r="E141" s="34" t="s">
        <v>74</v>
      </c>
      <c r="F141" s="37" t="s">
        <v>75</v>
      </c>
      <c r="G141" s="37" t="s">
        <v>75</v>
      </c>
      <c r="H141" s="60" t="s">
        <v>75</v>
      </c>
      <c r="I141" s="60" t="s">
        <v>75</v>
      </c>
      <c r="J141" s="35">
        <v>2</v>
      </c>
      <c r="K141" s="36">
        <v>5</v>
      </c>
      <c r="L141" s="87">
        <f t="shared" si="15"/>
        <v>2960</v>
      </c>
      <c r="M141" s="87">
        <f t="shared" si="16"/>
        <v>3500</v>
      </c>
      <c r="N141" s="31">
        <f t="shared" si="18"/>
        <v>6460</v>
      </c>
      <c r="O141" s="32">
        <v>24</v>
      </c>
      <c r="P141" s="89">
        <f t="shared" si="14"/>
        <v>2640</v>
      </c>
      <c r="Q141" s="53"/>
      <c r="R141" s="33">
        <v>100</v>
      </c>
      <c r="S141" s="33">
        <v>0</v>
      </c>
      <c r="T141" s="33">
        <v>50</v>
      </c>
      <c r="U141" s="33">
        <v>100</v>
      </c>
      <c r="V141" s="98">
        <f>$R141*[1]Pesos!$B$13+$S141*[1]Pesos!$C$13+$T141*[1]Pesos!$D$13+$U141*[1]Pesos!$E$13</f>
        <v>65</v>
      </c>
      <c r="W141" s="93" t="s">
        <v>429</v>
      </c>
      <c r="X141" s="121"/>
      <c r="Y141" s="44"/>
      <c r="Z141" s="44"/>
      <c r="AA141" s="44"/>
      <c r="AB141" s="44"/>
      <c r="AC141" s="44"/>
      <c r="AD141" s="44"/>
      <c r="AE141" s="44"/>
    </row>
    <row r="142" spans="1:31" ht="9.9499999999999993" customHeight="1" x14ac:dyDescent="0.15">
      <c r="A142" s="39"/>
      <c r="B142" s="35" t="s">
        <v>72</v>
      </c>
      <c r="C142" s="34" t="s">
        <v>340</v>
      </c>
      <c r="D142" s="66" t="s">
        <v>31</v>
      </c>
      <c r="E142" s="34" t="s">
        <v>154</v>
      </c>
      <c r="F142" s="48" t="s">
        <v>75</v>
      </c>
      <c r="G142" s="48" t="s">
        <v>75</v>
      </c>
      <c r="H142" s="48" t="s">
        <v>75</v>
      </c>
      <c r="I142" s="48" t="s">
        <v>75</v>
      </c>
      <c r="J142" s="35">
        <v>1</v>
      </c>
      <c r="K142" s="36">
        <v>5</v>
      </c>
      <c r="L142" s="87">
        <f t="shared" si="15"/>
        <v>1480</v>
      </c>
      <c r="M142" s="87">
        <f t="shared" si="16"/>
        <v>1750</v>
      </c>
      <c r="N142" s="31">
        <f t="shared" si="18"/>
        <v>3230</v>
      </c>
      <c r="O142" s="32">
        <v>20</v>
      </c>
      <c r="P142" s="89">
        <f t="shared" si="14"/>
        <v>2200</v>
      </c>
      <c r="Q142" s="53"/>
      <c r="R142" s="33">
        <v>50</v>
      </c>
      <c r="S142" s="33">
        <v>0</v>
      </c>
      <c r="T142" s="33">
        <v>100</v>
      </c>
      <c r="U142" s="33">
        <v>50</v>
      </c>
      <c r="V142" s="98">
        <f>$R142*[1]Pesos!$B$13+$S142*[1]Pesos!$C$13+$T142*[1]Pesos!$D$13+$U142*[1]Pesos!$E$13</f>
        <v>55</v>
      </c>
      <c r="W142" s="93" t="s">
        <v>429</v>
      </c>
      <c r="X142" s="121"/>
    </row>
    <row r="143" spans="1:31" ht="9.9499999999999993" customHeight="1" x14ac:dyDescent="0.15">
      <c r="A143" s="48"/>
      <c r="B143" s="35" t="s">
        <v>72</v>
      </c>
      <c r="C143" s="34" t="s">
        <v>147</v>
      </c>
      <c r="D143" s="36" t="s">
        <v>30</v>
      </c>
      <c r="E143" s="34" t="s">
        <v>42</v>
      </c>
      <c r="F143" s="37" t="s">
        <v>82</v>
      </c>
      <c r="G143" s="37" t="s">
        <v>83</v>
      </c>
      <c r="H143" s="39" t="s">
        <v>75</v>
      </c>
      <c r="I143" s="39" t="s">
        <v>75</v>
      </c>
      <c r="J143" s="37">
        <v>2</v>
      </c>
      <c r="K143" s="36">
        <v>7</v>
      </c>
      <c r="L143" s="87">
        <f t="shared" si="15"/>
        <v>4144</v>
      </c>
      <c r="M143" s="87">
        <f t="shared" si="16"/>
        <v>3500</v>
      </c>
      <c r="N143" s="31">
        <f t="shared" si="18"/>
        <v>7644</v>
      </c>
      <c r="O143" s="32">
        <f>48*J143</f>
        <v>96</v>
      </c>
      <c r="P143" s="89">
        <f t="shared" si="14"/>
        <v>10560</v>
      </c>
      <c r="Q143" s="53" t="s">
        <v>322</v>
      </c>
      <c r="R143" s="33">
        <v>100</v>
      </c>
      <c r="S143" s="33">
        <v>0</v>
      </c>
      <c r="T143" s="33">
        <v>50</v>
      </c>
      <c r="U143" s="33">
        <v>50</v>
      </c>
      <c r="V143" s="81">
        <f>$R143*[1]Pesos!$B$13+$S143*[1]Pesos!$C$13+$T143*[1]Pesos!$D$13+$U143*[1]Pesos!$E$13</f>
        <v>60</v>
      </c>
      <c r="W143" s="92" t="s">
        <v>427</v>
      </c>
      <c r="X143" s="121"/>
      <c r="Y143" s="29"/>
      <c r="Z143" s="29"/>
      <c r="AA143" s="29"/>
      <c r="AB143" s="29"/>
      <c r="AC143" s="29"/>
      <c r="AD143" s="29"/>
      <c r="AE143" s="29"/>
    </row>
    <row r="144" spans="1:31" ht="9.9499999999999993" customHeight="1" x14ac:dyDescent="0.15">
      <c r="A144" s="48"/>
      <c r="B144" s="35" t="s">
        <v>72</v>
      </c>
      <c r="C144" s="34" t="s">
        <v>148</v>
      </c>
      <c r="D144" s="36" t="s">
        <v>30</v>
      </c>
      <c r="E144" s="34" t="s">
        <v>42</v>
      </c>
      <c r="F144" s="37" t="s">
        <v>82</v>
      </c>
      <c r="G144" s="37" t="s">
        <v>83</v>
      </c>
      <c r="H144" s="39" t="s">
        <v>75</v>
      </c>
      <c r="I144" s="39" t="s">
        <v>75</v>
      </c>
      <c r="J144" s="37">
        <v>2</v>
      </c>
      <c r="K144" s="36">
        <v>7</v>
      </c>
      <c r="L144" s="87">
        <f t="shared" si="15"/>
        <v>4144</v>
      </c>
      <c r="M144" s="87">
        <f t="shared" si="16"/>
        <v>3500</v>
      </c>
      <c r="N144" s="31">
        <f t="shared" si="18"/>
        <v>7644</v>
      </c>
      <c r="O144" s="32">
        <f>48*J144</f>
        <v>96</v>
      </c>
      <c r="P144" s="89">
        <f t="shared" si="14"/>
        <v>10560</v>
      </c>
      <c r="Q144" s="53" t="s">
        <v>296</v>
      </c>
      <c r="R144" s="33">
        <v>100</v>
      </c>
      <c r="S144" s="33">
        <v>0</v>
      </c>
      <c r="T144" s="33">
        <v>50</v>
      </c>
      <c r="U144" s="33">
        <v>50</v>
      </c>
      <c r="V144" s="81">
        <f>$R144*[1]Pesos!$B$13+$S144*[1]Pesos!$C$13+$T144*[1]Pesos!$D$13+$U144*[1]Pesos!$E$13</f>
        <v>60</v>
      </c>
      <c r="W144" s="92" t="s">
        <v>427</v>
      </c>
      <c r="X144" s="121"/>
      <c r="Y144" s="29"/>
      <c r="Z144" s="29"/>
      <c r="AA144" s="29"/>
      <c r="AB144" s="29"/>
      <c r="AC144" s="29"/>
      <c r="AD144" s="29"/>
      <c r="AE144" s="29"/>
    </row>
    <row r="145" spans="1:31" ht="9.9499999999999993" customHeight="1" x14ac:dyDescent="0.15">
      <c r="A145" s="35"/>
      <c r="B145" s="48" t="s">
        <v>194</v>
      </c>
      <c r="C145" s="68" t="s">
        <v>237</v>
      </c>
      <c r="D145" s="50" t="s">
        <v>28</v>
      </c>
      <c r="E145" s="49" t="s">
        <v>191</v>
      </c>
      <c r="F145" s="48" t="s">
        <v>225</v>
      </c>
      <c r="G145" s="48" t="s">
        <v>226</v>
      </c>
      <c r="H145" s="51" t="s">
        <v>75</v>
      </c>
      <c r="I145" s="51" t="s">
        <v>75</v>
      </c>
      <c r="J145" s="50">
        <v>2</v>
      </c>
      <c r="K145" s="50">
        <v>6</v>
      </c>
      <c r="L145" s="87">
        <f t="shared" si="15"/>
        <v>3552</v>
      </c>
      <c r="M145" s="87">
        <f t="shared" si="16"/>
        <v>3500</v>
      </c>
      <c r="N145" s="31">
        <f t="shared" si="18"/>
        <v>7052</v>
      </c>
      <c r="O145" s="32">
        <v>60</v>
      </c>
      <c r="P145" s="89">
        <f t="shared" ref="P145:P174" si="19">O145*$AE$2</f>
        <v>6600</v>
      </c>
      <c r="Q145" s="53" t="s">
        <v>388</v>
      </c>
      <c r="R145" s="33">
        <v>100</v>
      </c>
      <c r="S145" s="33">
        <v>0</v>
      </c>
      <c r="T145" s="33">
        <v>100</v>
      </c>
      <c r="U145" s="33">
        <v>100</v>
      </c>
      <c r="V145" s="98">
        <f>$R145*[1]Pesos!$B$13+$S145*[1]Pesos!$C$13+$T145*[1]Pesos!$D$13+$U145*[1]Pesos!$E$13</f>
        <v>80</v>
      </c>
      <c r="W145" s="92" t="s">
        <v>427</v>
      </c>
      <c r="X145" s="121"/>
      <c r="Y145" s="42"/>
      <c r="Z145" s="44"/>
      <c r="AA145" s="44"/>
      <c r="AB145" s="44"/>
      <c r="AC145" s="44"/>
      <c r="AD145" s="44"/>
      <c r="AE145" s="44"/>
    </row>
    <row r="146" spans="1:31" ht="9.9499999999999993" customHeight="1" x14ac:dyDescent="0.15">
      <c r="A146" s="35"/>
      <c r="B146" s="48" t="s">
        <v>194</v>
      </c>
      <c r="C146" s="68" t="s">
        <v>384</v>
      </c>
      <c r="D146" s="50" t="s">
        <v>28</v>
      </c>
      <c r="E146" s="54" t="s">
        <v>191</v>
      </c>
      <c r="F146" s="48" t="s">
        <v>75</v>
      </c>
      <c r="G146" s="48" t="s">
        <v>75</v>
      </c>
      <c r="H146" s="48" t="s">
        <v>75</v>
      </c>
      <c r="I146" s="48" t="s">
        <v>75</v>
      </c>
      <c r="J146" s="36">
        <v>1</v>
      </c>
      <c r="K146" s="50">
        <v>6</v>
      </c>
      <c r="L146" s="87">
        <f t="shared" si="15"/>
        <v>1776</v>
      </c>
      <c r="M146" s="87">
        <f t="shared" si="16"/>
        <v>1750</v>
      </c>
      <c r="N146" s="31">
        <f t="shared" si="18"/>
        <v>3526</v>
      </c>
      <c r="O146" s="32">
        <f>60*J146</f>
        <v>60</v>
      </c>
      <c r="P146" s="89">
        <f t="shared" si="19"/>
        <v>6600</v>
      </c>
      <c r="Q146" s="53" t="s">
        <v>389</v>
      </c>
      <c r="R146" s="33">
        <v>100</v>
      </c>
      <c r="S146" s="33">
        <v>0</v>
      </c>
      <c r="T146" s="33">
        <v>100</v>
      </c>
      <c r="U146" s="33">
        <v>100</v>
      </c>
      <c r="V146" s="98">
        <f>$R146*[1]Pesos!$B$13+$S146*[1]Pesos!$C$13+$T146*[1]Pesos!$D$13+$U146*[1]Pesos!$E$13</f>
        <v>80</v>
      </c>
      <c r="W146" s="92" t="s">
        <v>427</v>
      </c>
      <c r="X146" s="121"/>
      <c r="Y146" s="42"/>
      <c r="Z146" s="44"/>
      <c r="AA146" s="44"/>
      <c r="AB146" s="44"/>
      <c r="AC146" s="44"/>
      <c r="AD146" s="44"/>
      <c r="AE146" s="44"/>
    </row>
    <row r="147" spans="1:31" ht="9.9499999999999993" customHeight="1" x14ac:dyDescent="0.15">
      <c r="A147" s="35"/>
      <c r="B147" s="39" t="s">
        <v>194</v>
      </c>
      <c r="C147" s="68" t="s">
        <v>241</v>
      </c>
      <c r="D147" s="36" t="s">
        <v>28</v>
      </c>
      <c r="E147" s="54" t="s">
        <v>191</v>
      </c>
      <c r="F147" s="48" t="s">
        <v>75</v>
      </c>
      <c r="G147" s="48" t="s">
        <v>75</v>
      </c>
      <c r="H147" s="48" t="s">
        <v>75</v>
      </c>
      <c r="I147" s="48" t="s">
        <v>75</v>
      </c>
      <c r="J147" s="36">
        <v>1</v>
      </c>
      <c r="K147" s="36">
        <v>6</v>
      </c>
      <c r="L147" s="87">
        <f t="shared" si="15"/>
        <v>1776</v>
      </c>
      <c r="M147" s="87">
        <f t="shared" si="16"/>
        <v>1750</v>
      </c>
      <c r="N147" s="31">
        <f t="shared" si="18"/>
        <v>3526</v>
      </c>
      <c r="O147" s="32">
        <f>60*J147</f>
        <v>60</v>
      </c>
      <c r="P147" s="89">
        <f t="shared" si="19"/>
        <v>6600</v>
      </c>
      <c r="Q147" s="53" t="s">
        <v>317</v>
      </c>
      <c r="R147" s="33">
        <v>100</v>
      </c>
      <c r="S147" s="33">
        <v>0</v>
      </c>
      <c r="T147" s="33">
        <v>100</v>
      </c>
      <c r="U147" s="33">
        <v>50</v>
      </c>
      <c r="V147" s="98">
        <f>$R147*[1]Pesos!$B$13+$S147*[1]Pesos!$C$13+$T147*[1]Pesos!$D$13+$U147*[1]Pesos!$E$13</f>
        <v>75</v>
      </c>
      <c r="W147" s="92" t="s">
        <v>427</v>
      </c>
      <c r="X147" s="121"/>
      <c r="Y147" s="44"/>
      <c r="Z147" s="44"/>
      <c r="AA147" s="44"/>
      <c r="AB147" s="44"/>
      <c r="AC147" s="44"/>
      <c r="AD147" s="44"/>
      <c r="AE147" s="44"/>
    </row>
    <row r="148" spans="1:31" ht="9.9499999999999993" customHeight="1" x14ac:dyDescent="0.15">
      <c r="A148" s="39"/>
      <c r="B148" s="48" t="s">
        <v>158</v>
      </c>
      <c r="C148" s="68" t="s">
        <v>233</v>
      </c>
      <c r="D148" s="50" t="s">
        <v>28</v>
      </c>
      <c r="E148" s="49" t="s">
        <v>191</v>
      </c>
      <c r="F148" s="48" t="s">
        <v>75</v>
      </c>
      <c r="G148" s="48" t="s">
        <v>75</v>
      </c>
      <c r="H148" s="48" t="s">
        <v>75</v>
      </c>
      <c r="I148" s="48" t="s">
        <v>75</v>
      </c>
      <c r="J148" s="36">
        <v>1</v>
      </c>
      <c r="K148" s="50">
        <v>5</v>
      </c>
      <c r="L148" s="87">
        <f t="shared" si="15"/>
        <v>1480</v>
      </c>
      <c r="M148" s="87">
        <f t="shared" si="16"/>
        <v>1750</v>
      </c>
      <c r="N148" s="31">
        <f t="shared" si="18"/>
        <v>3230</v>
      </c>
      <c r="O148" s="32">
        <f>60*J148</f>
        <v>60</v>
      </c>
      <c r="P148" s="89">
        <f t="shared" si="19"/>
        <v>6600</v>
      </c>
      <c r="Q148" s="53" t="s">
        <v>394</v>
      </c>
      <c r="R148" s="33">
        <v>100</v>
      </c>
      <c r="S148" s="33">
        <v>0</v>
      </c>
      <c r="T148" s="33">
        <v>100</v>
      </c>
      <c r="U148" s="33">
        <v>50</v>
      </c>
      <c r="V148" s="98">
        <f>$R148*[1]Pesos!$B$13+$S148*[1]Pesos!$C$13+$T148*[1]Pesos!$D$13+$U148*[1]Pesos!$E$13</f>
        <v>75</v>
      </c>
      <c r="W148" s="92" t="s">
        <v>427</v>
      </c>
      <c r="X148" s="121"/>
      <c r="Y148" s="44"/>
      <c r="Z148" s="44"/>
      <c r="AA148" s="44"/>
      <c r="AB148" s="44"/>
      <c r="AC148" s="44"/>
      <c r="AD148" s="44"/>
      <c r="AE148" s="44"/>
    </row>
    <row r="149" spans="1:31" ht="9.9499999999999993" customHeight="1" x14ac:dyDescent="0.15">
      <c r="A149" s="48"/>
      <c r="B149" s="35" t="s">
        <v>158</v>
      </c>
      <c r="C149" s="34" t="s">
        <v>159</v>
      </c>
      <c r="D149" s="36" t="s">
        <v>33</v>
      </c>
      <c r="E149" s="34" t="s">
        <v>43</v>
      </c>
      <c r="F149" s="37" t="s">
        <v>130</v>
      </c>
      <c r="G149" s="37" t="s">
        <v>160</v>
      </c>
      <c r="H149" s="38" t="s">
        <v>75</v>
      </c>
      <c r="I149" s="38" t="s">
        <v>75</v>
      </c>
      <c r="J149" s="37">
        <v>2</v>
      </c>
      <c r="K149" s="36">
        <v>5</v>
      </c>
      <c r="L149" s="87">
        <f t="shared" si="15"/>
        <v>2960</v>
      </c>
      <c r="M149" s="87">
        <f t="shared" si="16"/>
        <v>3500</v>
      </c>
      <c r="N149" s="31">
        <f t="shared" si="18"/>
        <v>6460</v>
      </c>
      <c r="O149" s="32">
        <v>16</v>
      </c>
      <c r="P149" s="89">
        <f t="shared" si="19"/>
        <v>1760</v>
      </c>
      <c r="Q149" s="53"/>
      <c r="R149" s="33">
        <v>100</v>
      </c>
      <c r="S149" s="33">
        <v>0</v>
      </c>
      <c r="T149" s="33">
        <v>50</v>
      </c>
      <c r="U149" s="33">
        <v>100</v>
      </c>
      <c r="V149" s="81">
        <f>$R149*[1]Pesos!$B$13+$S149*[1]Pesos!$C$13+$T149*[1]Pesos!$D$13+$U149*[1]Pesos!$E$13</f>
        <v>65</v>
      </c>
      <c r="W149" s="92" t="s">
        <v>427</v>
      </c>
      <c r="X149" s="121"/>
      <c r="Y149" s="44"/>
      <c r="Z149" s="44"/>
      <c r="AA149" s="44"/>
      <c r="AB149" s="44"/>
      <c r="AC149" s="44"/>
      <c r="AD149" s="44"/>
      <c r="AE149" s="44"/>
    </row>
    <row r="150" spans="1:31" ht="9.9499999999999993" customHeight="1" x14ac:dyDescent="0.15">
      <c r="A150" s="48"/>
      <c r="B150" s="48" t="s">
        <v>194</v>
      </c>
      <c r="C150" s="68" t="s">
        <v>234</v>
      </c>
      <c r="D150" s="50" t="s">
        <v>28</v>
      </c>
      <c r="E150" s="49" t="s">
        <v>191</v>
      </c>
      <c r="F150" s="48" t="s">
        <v>75</v>
      </c>
      <c r="G150" s="48" t="s">
        <v>75</v>
      </c>
      <c r="H150" s="48" t="s">
        <v>75</v>
      </c>
      <c r="I150" s="48" t="s">
        <v>75</v>
      </c>
      <c r="J150" s="36">
        <v>1</v>
      </c>
      <c r="K150" s="50">
        <v>6</v>
      </c>
      <c r="L150" s="87">
        <f t="shared" si="15"/>
        <v>1776</v>
      </c>
      <c r="M150" s="87">
        <f t="shared" si="16"/>
        <v>1750</v>
      </c>
      <c r="N150" s="31">
        <f t="shared" si="18"/>
        <v>3526</v>
      </c>
      <c r="O150" s="32">
        <v>30</v>
      </c>
      <c r="P150" s="89">
        <f t="shared" si="19"/>
        <v>3300</v>
      </c>
      <c r="Q150" s="53" t="s">
        <v>277</v>
      </c>
      <c r="R150" s="33">
        <v>100</v>
      </c>
      <c r="S150" s="33">
        <v>0</v>
      </c>
      <c r="T150" s="33">
        <v>50</v>
      </c>
      <c r="U150" s="33">
        <v>50</v>
      </c>
      <c r="V150" s="81">
        <f>$R150*[1]Pesos!$B$13+$S150*[1]Pesos!$C$13+$T150*[1]Pesos!$D$13+$U150*[1]Pesos!$E$13</f>
        <v>60</v>
      </c>
      <c r="W150" s="92" t="s">
        <v>427</v>
      </c>
      <c r="X150" s="121"/>
      <c r="Y150" s="29"/>
      <c r="Z150" s="29"/>
      <c r="AA150" s="29"/>
      <c r="AB150" s="29"/>
      <c r="AC150" s="29"/>
      <c r="AD150" s="29"/>
      <c r="AE150" s="29"/>
    </row>
    <row r="151" spans="1:31" ht="9.9499999999999993" customHeight="1" x14ac:dyDescent="0.15">
      <c r="A151" s="48"/>
      <c r="B151" s="39" t="s">
        <v>194</v>
      </c>
      <c r="C151" s="54" t="s">
        <v>238</v>
      </c>
      <c r="D151" s="36" t="s">
        <v>28</v>
      </c>
      <c r="E151" s="54" t="s">
        <v>191</v>
      </c>
      <c r="F151" s="48" t="s">
        <v>75</v>
      </c>
      <c r="G151" s="48" t="s">
        <v>75</v>
      </c>
      <c r="H151" s="48" t="s">
        <v>75</v>
      </c>
      <c r="I151" s="48" t="s">
        <v>75</v>
      </c>
      <c r="J151" s="36">
        <v>1</v>
      </c>
      <c r="K151" s="36">
        <v>6</v>
      </c>
      <c r="L151" s="87">
        <f t="shared" si="15"/>
        <v>1776</v>
      </c>
      <c r="M151" s="87">
        <f t="shared" si="16"/>
        <v>1750</v>
      </c>
      <c r="N151" s="31">
        <f t="shared" si="18"/>
        <v>3526</v>
      </c>
      <c r="O151" s="32">
        <f>60*J151</f>
        <v>60</v>
      </c>
      <c r="P151" s="89">
        <f t="shared" si="19"/>
        <v>6600</v>
      </c>
      <c r="Q151" s="53" t="s">
        <v>315</v>
      </c>
      <c r="R151" s="33">
        <v>100</v>
      </c>
      <c r="S151" s="33">
        <v>0</v>
      </c>
      <c r="T151" s="33">
        <v>50</v>
      </c>
      <c r="U151" s="33">
        <v>50</v>
      </c>
      <c r="V151" s="81">
        <f>$R151*[1]Pesos!$B$13+$S151*[1]Pesos!$C$13+$T151*[1]Pesos!$D$13+$U151*[1]Pesos!$E$13</f>
        <v>60</v>
      </c>
      <c r="W151" s="92" t="s">
        <v>427</v>
      </c>
      <c r="X151" s="121"/>
      <c r="Y151" s="29"/>
      <c r="Z151" s="29"/>
      <c r="AA151" s="29"/>
      <c r="AB151" s="29"/>
      <c r="AC151" s="29"/>
      <c r="AD151" s="29"/>
      <c r="AE151" s="29"/>
    </row>
    <row r="152" spans="1:31" ht="9.9499999999999993" customHeight="1" x14ac:dyDescent="0.15">
      <c r="A152" s="48"/>
      <c r="B152" s="39" t="s">
        <v>194</v>
      </c>
      <c r="C152" s="54" t="s">
        <v>239</v>
      </c>
      <c r="D152" s="36" t="s">
        <v>28</v>
      </c>
      <c r="E152" s="54" t="s">
        <v>191</v>
      </c>
      <c r="F152" s="48" t="s">
        <v>75</v>
      </c>
      <c r="G152" s="48" t="s">
        <v>75</v>
      </c>
      <c r="H152" s="48" t="s">
        <v>75</v>
      </c>
      <c r="I152" s="48" t="s">
        <v>75</v>
      </c>
      <c r="J152" s="36">
        <v>1</v>
      </c>
      <c r="K152" s="36">
        <v>6</v>
      </c>
      <c r="L152" s="87">
        <f t="shared" si="15"/>
        <v>1776</v>
      </c>
      <c r="M152" s="87">
        <f t="shared" si="16"/>
        <v>1750</v>
      </c>
      <c r="N152" s="31">
        <f t="shared" si="18"/>
        <v>3526</v>
      </c>
      <c r="O152" s="32">
        <f>60*J152</f>
        <v>60</v>
      </c>
      <c r="P152" s="89">
        <f t="shared" si="19"/>
        <v>6600</v>
      </c>
      <c r="Q152" s="53" t="s">
        <v>315</v>
      </c>
      <c r="R152" s="33">
        <v>100</v>
      </c>
      <c r="S152" s="33">
        <v>0</v>
      </c>
      <c r="T152" s="33">
        <v>50</v>
      </c>
      <c r="U152" s="33">
        <v>50</v>
      </c>
      <c r="V152" s="81">
        <f>$R152*[1]Pesos!$B$13+$S152*[1]Pesos!$C$13+$T152*[1]Pesos!$D$13+$U152*[1]Pesos!$E$13</f>
        <v>60</v>
      </c>
      <c r="W152" s="97" t="s">
        <v>427</v>
      </c>
      <c r="X152" s="121"/>
    </row>
    <row r="153" spans="1:31" ht="9.9499999999999993" customHeight="1" x14ac:dyDescent="0.15">
      <c r="A153" s="48"/>
      <c r="B153" s="39" t="s">
        <v>158</v>
      </c>
      <c r="C153" s="54" t="s">
        <v>414</v>
      </c>
      <c r="D153" s="36" t="s">
        <v>379</v>
      </c>
      <c r="E153" s="54" t="s">
        <v>43</v>
      </c>
      <c r="F153" s="39" t="s">
        <v>198</v>
      </c>
      <c r="G153" s="39" t="s">
        <v>98</v>
      </c>
      <c r="H153" s="39" t="s">
        <v>75</v>
      </c>
      <c r="I153" s="39" t="s">
        <v>75</v>
      </c>
      <c r="J153" s="36">
        <v>3</v>
      </c>
      <c r="K153" s="36">
        <v>8</v>
      </c>
      <c r="L153" s="87">
        <f t="shared" si="15"/>
        <v>7104</v>
      </c>
      <c r="M153" s="87">
        <f t="shared" si="16"/>
        <v>5250</v>
      </c>
      <c r="N153" s="31">
        <f t="shared" si="18"/>
        <v>12354</v>
      </c>
      <c r="O153" s="32">
        <f>60*J153</f>
        <v>180</v>
      </c>
      <c r="P153" s="89">
        <f t="shared" si="19"/>
        <v>19800</v>
      </c>
      <c r="Q153" s="53" t="s">
        <v>304</v>
      </c>
      <c r="R153" s="33">
        <v>100</v>
      </c>
      <c r="S153" s="33">
        <v>0</v>
      </c>
      <c r="T153" s="33">
        <v>50</v>
      </c>
      <c r="U153" s="33">
        <v>50</v>
      </c>
      <c r="V153" s="81">
        <f>$R153*[1]Pesos!$B$13+$S153*[1]Pesos!$C$13+$T153*[1]Pesos!$D$13+$U153*[1]Pesos!$E$13</f>
        <v>60</v>
      </c>
      <c r="W153" s="92" t="s">
        <v>427</v>
      </c>
      <c r="X153" s="121"/>
    </row>
    <row r="154" spans="1:31" ht="9.9499999999999993" customHeight="1" x14ac:dyDescent="0.15">
      <c r="A154" s="48"/>
      <c r="B154" s="35" t="s">
        <v>72</v>
      </c>
      <c r="C154" s="34" t="s">
        <v>336</v>
      </c>
      <c r="D154" s="66" t="s">
        <v>31</v>
      </c>
      <c r="E154" s="34" t="s">
        <v>43</v>
      </c>
      <c r="F154" s="48" t="s">
        <v>75</v>
      </c>
      <c r="G154" s="48" t="s">
        <v>75</v>
      </c>
      <c r="H154" s="48" t="s">
        <v>75</v>
      </c>
      <c r="I154" s="48" t="s">
        <v>75</v>
      </c>
      <c r="J154" s="37">
        <v>1</v>
      </c>
      <c r="K154" s="36">
        <v>5</v>
      </c>
      <c r="L154" s="87">
        <f t="shared" si="15"/>
        <v>1480</v>
      </c>
      <c r="M154" s="87">
        <f t="shared" si="16"/>
        <v>1750</v>
      </c>
      <c r="N154" s="31">
        <f t="shared" si="18"/>
        <v>3230</v>
      </c>
      <c r="O154" s="32">
        <v>20</v>
      </c>
      <c r="P154" s="89">
        <f t="shared" si="19"/>
        <v>2200</v>
      </c>
      <c r="Q154" s="53"/>
      <c r="R154" s="33">
        <v>50</v>
      </c>
      <c r="S154" s="33">
        <v>100</v>
      </c>
      <c r="T154" s="33">
        <v>50</v>
      </c>
      <c r="U154" s="33">
        <v>0</v>
      </c>
      <c r="V154" s="81">
        <f>$R154*[1]Pesos!$B$13+$S154*[1]Pesos!$C$13+$T154*[1]Pesos!$D$13+$U154*[1]Pesos!$E$13</f>
        <v>55</v>
      </c>
      <c r="W154" s="92" t="s">
        <v>427</v>
      </c>
      <c r="X154" s="121"/>
    </row>
    <row r="155" spans="1:31" ht="9.9499999999999993" customHeight="1" x14ac:dyDescent="0.15">
      <c r="A155" s="39"/>
      <c r="B155" s="35"/>
      <c r="C155" s="52" t="s">
        <v>137</v>
      </c>
      <c r="D155" s="39" t="s">
        <v>32</v>
      </c>
      <c r="E155" s="34" t="s">
        <v>42</v>
      </c>
      <c r="F155" s="37" t="s">
        <v>138</v>
      </c>
      <c r="G155" s="37" t="s">
        <v>75</v>
      </c>
      <c r="H155" s="37" t="s">
        <v>75</v>
      </c>
      <c r="I155" s="37" t="s">
        <v>75</v>
      </c>
      <c r="J155" s="35">
        <v>2</v>
      </c>
      <c r="K155" s="39">
        <v>9</v>
      </c>
      <c r="L155" s="87">
        <f t="shared" si="15"/>
        <v>5328</v>
      </c>
      <c r="M155" s="87">
        <f t="shared" si="16"/>
        <v>3500</v>
      </c>
      <c r="N155" s="31">
        <f t="shared" si="18"/>
        <v>8828</v>
      </c>
      <c r="O155" s="40">
        <f>J155*48</f>
        <v>96</v>
      </c>
      <c r="P155" s="89">
        <f t="shared" si="19"/>
        <v>10560</v>
      </c>
      <c r="Q155" s="53" t="s">
        <v>285</v>
      </c>
      <c r="R155" s="33">
        <v>100</v>
      </c>
      <c r="S155" s="33">
        <v>0</v>
      </c>
      <c r="T155" s="33">
        <v>50</v>
      </c>
      <c r="U155" s="33">
        <v>0</v>
      </c>
      <c r="V155" s="81">
        <f>$R155*[1]Pesos!$B$13+$S155*[1]Pesos!$C$13+$T155*[1]Pesos!$D$13+$U155*[1]Pesos!$E$13</f>
        <v>55</v>
      </c>
      <c r="W155" s="92" t="s">
        <v>427</v>
      </c>
      <c r="X155" s="121"/>
    </row>
    <row r="156" spans="1:31" ht="9.9499999999999993" customHeight="1" x14ac:dyDescent="0.15">
      <c r="A156" s="39"/>
      <c r="B156" s="35"/>
      <c r="C156" s="52" t="s">
        <v>139</v>
      </c>
      <c r="D156" s="39" t="s">
        <v>32</v>
      </c>
      <c r="E156" s="34" t="s">
        <v>42</v>
      </c>
      <c r="F156" s="37" t="s">
        <v>140</v>
      </c>
      <c r="G156" s="37" t="s">
        <v>75</v>
      </c>
      <c r="H156" s="37" t="s">
        <v>75</v>
      </c>
      <c r="I156" s="37" t="s">
        <v>75</v>
      </c>
      <c r="J156" s="35">
        <v>2</v>
      </c>
      <c r="K156" s="39">
        <v>9</v>
      </c>
      <c r="L156" s="87">
        <f t="shared" si="15"/>
        <v>5328</v>
      </c>
      <c r="M156" s="87">
        <f t="shared" si="16"/>
        <v>3500</v>
      </c>
      <c r="N156" s="31">
        <f t="shared" si="18"/>
        <v>8828</v>
      </c>
      <c r="O156" s="40">
        <f>J156*48</f>
        <v>96</v>
      </c>
      <c r="P156" s="89">
        <f t="shared" si="19"/>
        <v>10560</v>
      </c>
      <c r="Q156" s="53" t="s">
        <v>285</v>
      </c>
      <c r="R156" s="33">
        <v>100</v>
      </c>
      <c r="S156" s="33">
        <v>0</v>
      </c>
      <c r="T156" s="33">
        <v>50</v>
      </c>
      <c r="U156" s="33">
        <v>0</v>
      </c>
      <c r="V156" s="81">
        <f>$R156*[1]Pesos!$B$13+$S156*[1]Pesos!$C$13+$T156*[1]Pesos!$D$13+$U156*[1]Pesos!$E$13</f>
        <v>55</v>
      </c>
      <c r="W156" s="92" t="s">
        <v>427</v>
      </c>
      <c r="X156" s="121"/>
    </row>
    <row r="157" spans="1:31" ht="9.9499999999999993" customHeight="1" x14ac:dyDescent="0.15">
      <c r="A157" s="39"/>
      <c r="B157" s="35"/>
      <c r="C157" s="52" t="s">
        <v>141</v>
      </c>
      <c r="D157" s="39" t="s">
        <v>32</v>
      </c>
      <c r="E157" s="34" t="s">
        <v>42</v>
      </c>
      <c r="F157" s="37" t="s">
        <v>142</v>
      </c>
      <c r="G157" s="37" t="s">
        <v>75</v>
      </c>
      <c r="H157" s="37" t="s">
        <v>75</v>
      </c>
      <c r="I157" s="37" t="s">
        <v>75</v>
      </c>
      <c r="J157" s="35">
        <v>2</v>
      </c>
      <c r="K157" s="39">
        <v>9</v>
      </c>
      <c r="L157" s="87">
        <f t="shared" si="15"/>
        <v>5328</v>
      </c>
      <c r="M157" s="87">
        <f t="shared" si="16"/>
        <v>3500</v>
      </c>
      <c r="N157" s="31">
        <f t="shared" si="18"/>
        <v>8828</v>
      </c>
      <c r="O157" s="40">
        <f>J157*48</f>
        <v>96</v>
      </c>
      <c r="P157" s="89">
        <f t="shared" si="19"/>
        <v>10560</v>
      </c>
      <c r="Q157" s="53" t="s">
        <v>285</v>
      </c>
      <c r="R157" s="33">
        <v>100</v>
      </c>
      <c r="S157" s="33">
        <v>0</v>
      </c>
      <c r="T157" s="33">
        <v>50</v>
      </c>
      <c r="U157" s="33">
        <v>0</v>
      </c>
      <c r="V157" s="81">
        <f>$R157*[1]Pesos!$B$13+$S157*[1]Pesos!$C$13+$T157*[1]Pesos!$D$13+$U157*[1]Pesos!$E$13</f>
        <v>55</v>
      </c>
      <c r="W157" s="92" t="s">
        <v>427</v>
      </c>
      <c r="X157" s="121"/>
    </row>
    <row r="158" spans="1:31" ht="9.9499999999999993" customHeight="1" x14ac:dyDescent="0.15">
      <c r="A158" s="39"/>
      <c r="B158" s="35"/>
      <c r="C158" s="52" t="s">
        <v>143</v>
      </c>
      <c r="D158" s="39" t="s">
        <v>32</v>
      </c>
      <c r="E158" s="34" t="s">
        <v>42</v>
      </c>
      <c r="F158" s="37" t="s">
        <v>130</v>
      </c>
      <c r="G158" s="37" t="s">
        <v>75</v>
      </c>
      <c r="H158" s="37" t="s">
        <v>75</v>
      </c>
      <c r="I158" s="37" t="s">
        <v>75</v>
      </c>
      <c r="J158" s="35">
        <v>2</v>
      </c>
      <c r="K158" s="39">
        <v>9</v>
      </c>
      <c r="L158" s="87">
        <f t="shared" si="15"/>
        <v>5328</v>
      </c>
      <c r="M158" s="87">
        <f t="shared" si="16"/>
        <v>3500</v>
      </c>
      <c r="N158" s="31">
        <f t="shared" si="18"/>
        <v>8828</v>
      </c>
      <c r="O158" s="40">
        <f>J158*48</f>
        <v>96</v>
      </c>
      <c r="P158" s="89">
        <f t="shared" si="19"/>
        <v>10560</v>
      </c>
      <c r="Q158" s="53" t="s">
        <v>285</v>
      </c>
      <c r="R158" s="33">
        <v>100</v>
      </c>
      <c r="S158" s="33">
        <v>0</v>
      </c>
      <c r="T158" s="33">
        <v>50</v>
      </c>
      <c r="U158" s="33">
        <v>0</v>
      </c>
      <c r="V158" s="81">
        <f>$R158*[1]Pesos!$B$13+$S158*[1]Pesos!$C$13+$T158*[1]Pesos!$D$13+$U158*[1]Pesos!$E$13</f>
        <v>55</v>
      </c>
      <c r="W158" s="92" t="s">
        <v>427</v>
      </c>
      <c r="X158" s="121"/>
    </row>
    <row r="159" spans="1:31" ht="9.9499999999999993" customHeight="1" x14ac:dyDescent="0.15">
      <c r="A159" s="39"/>
      <c r="B159" s="35" t="s">
        <v>112</v>
      </c>
      <c r="C159" s="34" t="s">
        <v>342</v>
      </c>
      <c r="D159" s="66" t="s">
        <v>31</v>
      </c>
      <c r="E159" s="34" t="s">
        <v>154</v>
      </c>
      <c r="F159" s="48" t="s">
        <v>75</v>
      </c>
      <c r="G159" s="48" t="s">
        <v>75</v>
      </c>
      <c r="H159" s="48" t="s">
        <v>75</v>
      </c>
      <c r="I159" s="48" t="s">
        <v>75</v>
      </c>
      <c r="J159" s="35">
        <v>1</v>
      </c>
      <c r="K159" s="36">
        <v>5</v>
      </c>
      <c r="L159" s="87">
        <f t="shared" si="15"/>
        <v>1480</v>
      </c>
      <c r="M159" s="87">
        <f t="shared" si="16"/>
        <v>1750</v>
      </c>
      <c r="N159" s="31">
        <f t="shared" si="18"/>
        <v>3230</v>
      </c>
      <c r="O159" s="32">
        <v>10</v>
      </c>
      <c r="P159" s="89">
        <f t="shared" si="19"/>
        <v>1100</v>
      </c>
      <c r="Q159" s="53"/>
      <c r="R159" s="33">
        <v>50</v>
      </c>
      <c r="S159" s="33">
        <v>0</v>
      </c>
      <c r="T159" s="33">
        <v>100</v>
      </c>
      <c r="U159" s="33">
        <v>0</v>
      </c>
      <c r="V159" s="81">
        <f>$R159*[1]Pesos!$B$13+$S159*[1]Pesos!$C$13+$T159*[1]Pesos!$D$13+$U159*[1]Pesos!$E$13</f>
        <v>50</v>
      </c>
      <c r="W159" s="92" t="s">
        <v>427</v>
      </c>
      <c r="X159" s="121"/>
    </row>
    <row r="160" spans="1:31" ht="9.9499999999999993" customHeight="1" x14ac:dyDescent="0.15">
      <c r="A160" s="48"/>
      <c r="B160" s="35" t="s">
        <v>72</v>
      </c>
      <c r="C160" s="52" t="s">
        <v>92</v>
      </c>
      <c r="D160" s="66" t="s">
        <v>163</v>
      </c>
      <c r="E160" s="34" t="s">
        <v>74</v>
      </c>
      <c r="F160" s="37" t="s">
        <v>82</v>
      </c>
      <c r="G160" s="37" t="s">
        <v>83</v>
      </c>
      <c r="H160" s="60" t="s">
        <v>75</v>
      </c>
      <c r="I160" s="60" t="s">
        <v>75</v>
      </c>
      <c r="J160" s="37">
        <v>2</v>
      </c>
      <c r="K160" s="36">
        <v>5</v>
      </c>
      <c r="L160" s="87">
        <f t="shared" si="15"/>
        <v>2960</v>
      </c>
      <c r="M160" s="87">
        <f t="shared" si="16"/>
        <v>3500</v>
      </c>
      <c r="N160" s="31">
        <f t="shared" si="18"/>
        <v>6460</v>
      </c>
      <c r="O160" s="32">
        <v>24</v>
      </c>
      <c r="P160" s="89">
        <f t="shared" si="19"/>
        <v>2640</v>
      </c>
      <c r="Q160" s="53"/>
      <c r="R160" s="33">
        <v>100</v>
      </c>
      <c r="S160" s="33">
        <v>0</v>
      </c>
      <c r="T160" s="33">
        <v>0</v>
      </c>
      <c r="U160" s="33">
        <v>50</v>
      </c>
      <c r="V160" s="81">
        <f>$R160*[1]Pesos!$B$13+$S160*[1]Pesos!$C$13+$T160*[1]Pesos!$D$13+$U160*[1]Pesos!$E$13</f>
        <v>45</v>
      </c>
      <c r="W160" s="92" t="s">
        <v>427</v>
      </c>
      <c r="X160" s="121"/>
    </row>
    <row r="161" spans="1:16380" ht="9.9499999999999993" customHeight="1" x14ac:dyDescent="0.15">
      <c r="A161" s="35"/>
      <c r="B161" s="35" t="s">
        <v>72</v>
      </c>
      <c r="C161" s="34" t="s">
        <v>76</v>
      </c>
      <c r="D161" s="66" t="s">
        <v>163</v>
      </c>
      <c r="E161" s="34" t="s">
        <v>74</v>
      </c>
      <c r="F161" s="37" t="s">
        <v>75</v>
      </c>
      <c r="G161" s="37" t="s">
        <v>75</v>
      </c>
      <c r="H161" s="60" t="s">
        <v>75</v>
      </c>
      <c r="I161" s="60" t="s">
        <v>75</v>
      </c>
      <c r="J161" s="35">
        <v>2</v>
      </c>
      <c r="K161" s="36">
        <v>5</v>
      </c>
      <c r="L161" s="87">
        <f t="shared" si="15"/>
        <v>2960</v>
      </c>
      <c r="M161" s="87">
        <f t="shared" si="16"/>
        <v>3500</v>
      </c>
      <c r="N161" s="31">
        <f t="shared" si="18"/>
        <v>6460</v>
      </c>
      <c r="O161" s="32">
        <v>16</v>
      </c>
      <c r="P161" s="89">
        <f t="shared" si="19"/>
        <v>1760</v>
      </c>
      <c r="Q161" s="53"/>
      <c r="R161" s="33">
        <v>50</v>
      </c>
      <c r="S161" s="33">
        <v>0</v>
      </c>
      <c r="T161" s="33">
        <v>50</v>
      </c>
      <c r="U161" s="33">
        <v>100</v>
      </c>
      <c r="V161" s="81">
        <f>$R161*[1]Pesos!$B$13+$S161*[1]Pesos!$C$13+$T161*[1]Pesos!$D$13+$U161*[1]Pesos!$E$13</f>
        <v>45</v>
      </c>
      <c r="W161" s="92" t="s">
        <v>427</v>
      </c>
      <c r="X161" s="121"/>
    </row>
    <row r="162" spans="1:16380" ht="9.9499999999999993" customHeight="1" x14ac:dyDescent="0.15">
      <c r="A162" s="39"/>
      <c r="B162" s="35" t="s">
        <v>213</v>
      </c>
      <c r="C162" s="34" t="s">
        <v>338</v>
      </c>
      <c r="D162" s="66" t="s">
        <v>31</v>
      </c>
      <c r="E162" s="34" t="s">
        <v>43</v>
      </c>
      <c r="F162" s="48" t="s">
        <v>75</v>
      </c>
      <c r="G162" s="48" t="s">
        <v>75</v>
      </c>
      <c r="H162" s="48" t="s">
        <v>75</v>
      </c>
      <c r="I162" s="48" t="s">
        <v>75</v>
      </c>
      <c r="J162" s="35">
        <v>1</v>
      </c>
      <c r="K162" s="36">
        <v>5</v>
      </c>
      <c r="L162" s="87">
        <f t="shared" si="15"/>
        <v>1480</v>
      </c>
      <c r="M162" s="87">
        <f t="shared" si="16"/>
        <v>1750</v>
      </c>
      <c r="N162" s="31">
        <f t="shared" si="18"/>
        <v>3230</v>
      </c>
      <c r="O162" s="32">
        <v>20</v>
      </c>
      <c r="P162" s="89">
        <f t="shared" si="19"/>
        <v>2200</v>
      </c>
      <c r="Q162" s="53"/>
      <c r="R162" s="33">
        <v>50</v>
      </c>
      <c r="S162" s="33">
        <v>50</v>
      </c>
      <c r="T162" s="33">
        <v>50</v>
      </c>
      <c r="U162" s="33">
        <v>0</v>
      </c>
      <c r="V162" s="81">
        <f>$R162*[1]Pesos!$B$13+$S162*[1]Pesos!$C$13+$T162*[1]Pesos!$D$13+$U162*[1]Pesos!$E$13</f>
        <v>45</v>
      </c>
      <c r="W162" s="92" t="s">
        <v>427</v>
      </c>
      <c r="X162" s="121"/>
    </row>
    <row r="163" spans="1:16380" ht="9.9499999999999993" customHeight="1" x14ac:dyDescent="0.15">
      <c r="A163" s="39"/>
      <c r="B163" s="35" t="s">
        <v>347</v>
      </c>
      <c r="C163" s="34" t="s">
        <v>341</v>
      </c>
      <c r="D163" s="66" t="s">
        <v>31</v>
      </c>
      <c r="E163" s="34" t="s">
        <v>43</v>
      </c>
      <c r="F163" s="48" t="s">
        <v>75</v>
      </c>
      <c r="G163" s="48" t="s">
        <v>75</v>
      </c>
      <c r="H163" s="48" t="s">
        <v>75</v>
      </c>
      <c r="I163" s="48" t="s">
        <v>75</v>
      </c>
      <c r="J163" s="35">
        <v>1</v>
      </c>
      <c r="K163" s="36">
        <v>5</v>
      </c>
      <c r="L163" s="87">
        <f t="shared" si="15"/>
        <v>1480</v>
      </c>
      <c r="M163" s="87">
        <f t="shared" si="16"/>
        <v>1750</v>
      </c>
      <c r="N163" s="31">
        <f t="shared" si="18"/>
        <v>3230</v>
      </c>
      <c r="O163" s="32">
        <v>20</v>
      </c>
      <c r="P163" s="89">
        <f t="shared" si="19"/>
        <v>2200</v>
      </c>
      <c r="Q163" s="53"/>
      <c r="R163" s="33">
        <v>50</v>
      </c>
      <c r="S163" s="33">
        <v>50</v>
      </c>
      <c r="T163" s="33">
        <v>50</v>
      </c>
      <c r="U163" s="33">
        <v>0</v>
      </c>
      <c r="V163" s="81">
        <f>$R163*[1]Pesos!$B$13+$S163*[1]Pesos!$C$13+$T163*[1]Pesos!$D$13+$U163*[1]Pesos!$E$13</f>
        <v>45</v>
      </c>
      <c r="W163" s="92" t="s">
        <v>427</v>
      </c>
      <c r="X163" s="121"/>
    </row>
    <row r="164" spans="1:16380" ht="9.9499999999999993" customHeight="1" x14ac:dyDescent="0.15">
      <c r="A164" s="39"/>
      <c r="B164" s="39" t="s">
        <v>158</v>
      </c>
      <c r="C164" s="54" t="s">
        <v>199</v>
      </c>
      <c r="D164" s="36" t="s">
        <v>28</v>
      </c>
      <c r="E164" s="54" t="s">
        <v>43</v>
      </c>
      <c r="F164" s="39" t="s">
        <v>98</v>
      </c>
      <c r="G164" s="39" t="s">
        <v>98</v>
      </c>
      <c r="H164" s="39" t="s">
        <v>75</v>
      </c>
      <c r="I164" s="39" t="s">
        <v>75</v>
      </c>
      <c r="J164" s="36">
        <v>2</v>
      </c>
      <c r="K164" s="36">
        <v>5</v>
      </c>
      <c r="L164" s="87">
        <f t="shared" si="15"/>
        <v>2960</v>
      </c>
      <c r="M164" s="87">
        <f t="shared" si="16"/>
        <v>3500</v>
      </c>
      <c r="N164" s="31">
        <f t="shared" si="18"/>
        <v>6460</v>
      </c>
      <c r="O164" s="32">
        <f>60*J164</f>
        <v>120</v>
      </c>
      <c r="P164" s="89">
        <f t="shared" si="19"/>
        <v>13200</v>
      </c>
      <c r="Q164" s="53"/>
      <c r="R164" s="33">
        <v>50</v>
      </c>
      <c r="S164" s="33">
        <v>0</v>
      </c>
      <c r="T164" s="33">
        <v>50</v>
      </c>
      <c r="U164" s="33">
        <v>100</v>
      </c>
      <c r="V164" s="81">
        <f>$R164*[1]Pesos!$B$13+$S164*[1]Pesos!$C$13+$T164*[1]Pesos!$D$13+$U164*[1]Pesos!$E$13</f>
        <v>45</v>
      </c>
      <c r="W164" s="92" t="s">
        <v>427</v>
      </c>
      <c r="X164" s="121"/>
    </row>
    <row r="165" spans="1:16380" ht="9.9499999999999993" customHeight="1" x14ac:dyDescent="0.15">
      <c r="A165" s="36"/>
      <c r="B165" s="35" t="s">
        <v>72</v>
      </c>
      <c r="C165" s="34" t="s">
        <v>73</v>
      </c>
      <c r="D165" s="66" t="s">
        <v>163</v>
      </c>
      <c r="E165" s="34" t="s">
        <v>74</v>
      </c>
      <c r="F165" s="37" t="s">
        <v>75</v>
      </c>
      <c r="G165" s="37" t="s">
        <v>75</v>
      </c>
      <c r="H165" s="60" t="s">
        <v>75</v>
      </c>
      <c r="I165" s="60" t="s">
        <v>75</v>
      </c>
      <c r="J165" s="37">
        <v>2</v>
      </c>
      <c r="K165" s="36">
        <v>6</v>
      </c>
      <c r="L165" s="87">
        <f t="shared" si="15"/>
        <v>3552</v>
      </c>
      <c r="M165" s="87">
        <f t="shared" si="16"/>
        <v>3500</v>
      </c>
      <c r="N165" s="31">
        <f t="shared" si="18"/>
        <v>7052</v>
      </c>
      <c r="O165" s="32">
        <v>16</v>
      </c>
      <c r="P165" s="89">
        <f t="shared" si="19"/>
        <v>1760</v>
      </c>
      <c r="Q165" s="53"/>
      <c r="R165" s="33">
        <v>100</v>
      </c>
      <c r="S165" s="33">
        <v>0</v>
      </c>
      <c r="T165" s="33">
        <v>50</v>
      </c>
      <c r="U165" s="33">
        <v>100</v>
      </c>
      <c r="V165" s="81">
        <f>$R165*[1]Pesos!$B$13+$S165*[1]Pesos!$C$13+$T165*[1]Pesos!$D$13+$U165*[1]Pesos!$E$13</f>
        <v>65</v>
      </c>
      <c r="W165" s="92" t="s">
        <v>430</v>
      </c>
      <c r="X165" s="121"/>
      <c r="Y165" s="44"/>
      <c r="Z165" s="44"/>
      <c r="AA165" s="44"/>
      <c r="AB165" s="44"/>
      <c r="AC165" s="44"/>
      <c r="AD165" s="44"/>
      <c r="AE165" s="44"/>
    </row>
    <row r="166" spans="1:16380" ht="9.9499999999999993" customHeight="1" x14ac:dyDescent="0.15">
      <c r="A166" s="39"/>
      <c r="B166" s="35" t="s">
        <v>72</v>
      </c>
      <c r="C166" s="34" t="s">
        <v>79</v>
      </c>
      <c r="D166" s="66" t="s">
        <v>163</v>
      </c>
      <c r="E166" s="34" t="s">
        <v>74</v>
      </c>
      <c r="F166" s="37" t="s">
        <v>75</v>
      </c>
      <c r="G166" s="37" t="s">
        <v>75</v>
      </c>
      <c r="H166" s="60" t="s">
        <v>75</v>
      </c>
      <c r="I166" s="60" t="s">
        <v>75</v>
      </c>
      <c r="J166" s="35">
        <v>2</v>
      </c>
      <c r="K166" s="36">
        <v>7</v>
      </c>
      <c r="L166" s="87">
        <f t="shared" si="15"/>
        <v>4144</v>
      </c>
      <c r="M166" s="87">
        <f t="shared" si="16"/>
        <v>3500</v>
      </c>
      <c r="N166" s="31">
        <f t="shared" si="18"/>
        <v>7644</v>
      </c>
      <c r="O166" s="32">
        <v>16</v>
      </c>
      <c r="P166" s="89">
        <f t="shared" si="19"/>
        <v>1760</v>
      </c>
      <c r="Q166" s="53"/>
      <c r="R166" s="33">
        <v>100</v>
      </c>
      <c r="S166" s="33">
        <v>0</v>
      </c>
      <c r="T166" s="33">
        <v>50</v>
      </c>
      <c r="U166" s="33">
        <v>100</v>
      </c>
      <c r="V166" s="81">
        <f>$R166*[1]Pesos!$B$13+$S166*[1]Pesos!$C$13+$T166*[1]Pesos!$D$13+$U166*[1]Pesos!$E$13</f>
        <v>65</v>
      </c>
      <c r="W166" s="92" t="s">
        <v>430</v>
      </c>
      <c r="X166" s="121"/>
      <c r="Y166" s="44"/>
      <c r="Z166" s="44"/>
      <c r="AA166" s="44"/>
      <c r="AB166" s="44"/>
      <c r="AC166" s="44"/>
      <c r="AD166" s="44"/>
      <c r="AE166" s="44"/>
    </row>
    <row r="167" spans="1:16380" ht="9.9499999999999993" customHeight="1" x14ac:dyDescent="0.15">
      <c r="A167" s="39"/>
      <c r="B167" s="35" t="s">
        <v>72</v>
      </c>
      <c r="C167" s="34" t="s">
        <v>80</v>
      </c>
      <c r="D167" s="66" t="s">
        <v>163</v>
      </c>
      <c r="E167" s="34" t="s">
        <v>74</v>
      </c>
      <c r="F167" s="37" t="s">
        <v>75</v>
      </c>
      <c r="G167" s="37" t="s">
        <v>75</v>
      </c>
      <c r="H167" s="60" t="s">
        <v>75</v>
      </c>
      <c r="I167" s="60" t="s">
        <v>75</v>
      </c>
      <c r="J167" s="35">
        <v>2</v>
      </c>
      <c r="K167" s="36">
        <v>6</v>
      </c>
      <c r="L167" s="87">
        <f t="shared" si="15"/>
        <v>3552</v>
      </c>
      <c r="M167" s="87">
        <f t="shared" si="16"/>
        <v>3500</v>
      </c>
      <c r="N167" s="31">
        <f t="shared" si="18"/>
        <v>7052</v>
      </c>
      <c r="O167" s="32">
        <v>16</v>
      </c>
      <c r="P167" s="89">
        <f t="shared" si="19"/>
        <v>1760</v>
      </c>
      <c r="Q167" s="53"/>
      <c r="R167" s="33">
        <v>100</v>
      </c>
      <c r="S167" s="33">
        <v>0</v>
      </c>
      <c r="T167" s="33">
        <v>50</v>
      </c>
      <c r="U167" s="33">
        <v>100</v>
      </c>
      <c r="V167" s="81">
        <f>$R167*[1]Pesos!$B$13+$S167*[1]Pesos!$C$13+$T167*[1]Pesos!$D$13+$U167*[1]Pesos!$E$13</f>
        <v>65</v>
      </c>
      <c r="W167" s="92" t="s">
        <v>430</v>
      </c>
      <c r="X167" s="121"/>
      <c r="Y167" s="30"/>
      <c r="Z167" s="30"/>
      <c r="AA167" s="30"/>
      <c r="AB167" s="30"/>
      <c r="AC167" s="30"/>
      <c r="AD167" s="30"/>
      <c r="AE167" s="30"/>
    </row>
    <row r="168" spans="1:16380" ht="9.9499999999999993" customHeight="1" x14ac:dyDescent="0.15">
      <c r="A168" s="48"/>
      <c r="B168" s="35" t="s">
        <v>155</v>
      </c>
      <c r="C168" s="34" t="s">
        <v>368</v>
      </c>
      <c r="D168" s="36" t="s">
        <v>33</v>
      </c>
      <c r="E168" s="34" t="s">
        <v>348</v>
      </c>
      <c r="F168" s="37" t="s">
        <v>130</v>
      </c>
      <c r="G168" s="37" t="s">
        <v>75</v>
      </c>
      <c r="H168" s="37" t="s">
        <v>75</v>
      </c>
      <c r="I168" s="37" t="s">
        <v>75</v>
      </c>
      <c r="J168" s="37">
        <v>1</v>
      </c>
      <c r="K168" s="36">
        <v>5</v>
      </c>
      <c r="L168" s="87">
        <f t="shared" si="15"/>
        <v>1480</v>
      </c>
      <c r="M168" s="87">
        <f t="shared" si="16"/>
        <v>1750</v>
      </c>
      <c r="N168" s="31">
        <f t="shared" si="18"/>
        <v>3230</v>
      </c>
      <c r="O168" s="32">
        <v>16</v>
      </c>
      <c r="P168" s="89">
        <f t="shared" si="19"/>
        <v>1760</v>
      </c>
      <c r="Q168" s="53"/>
      <c r="R168" s="33">
        <v>100</v>
      </c>
      <c r="S168" s="33">
        <v>0</v>
      </c>
      <c r="T168" s="33">
        <v>50</v>
      </c>
      <c r="U168" s="33">
        <v>50</v>
      </c>
      <c r="V168" s="81">
        <f>$R168*[1]Pesos!$B$13+$S168*[1]Pesos!$C$13+$T168*[1]Pesos!$D$13+$U168*[1]Pesos!$E$13</f>
        <v>60</v>
      </c>
      <c r="W168" s="92" t="s">
        <v>430</v>
      </c>
      <c r="X168" s="121"/>
      <c r="Y168" s="29"/>
      <c r="Z168" s="29"/>
      <c r="AA168" s="29"/>
      <c r="AB168" s="29"/>
      <c r="AC168" s="29"/>
      <c r="AD168" s="29"/>
      <c r="AE168" s="29"/>
    </row>
    <row r="169" spans="1:16380" ht="9.9499999999999993" customHeight="1" x14ac:dyDescent="0.15">
      <c r="A169" s="48"/>
      <c r="B169" s="35" t="s">
        <v>162</v>
      </c>
      <c r="C169" s="34" t="s">
        <v>370</v>
      </c>
      <c r="D169" s="36" t="s">
        <v>33</v>
      </c>
      <c r="E169" s="34" t="s">
        <v>43</v>
      </c>
      <c r="F169" s="37" t="s">
        <v>75</v>
      </c>
      <c r="G169" s="37" t="s">
        <v>75</v>
      </c>
      <c r="H169" s="37" t="s">
        <v>75</v>
      </c>
      <c r="I169" s="37" t="s">
        <v>75</v>
      </c>
      <c r="J169" s="37">
        <v>1</v>
      </c>
      <c r="K169" s="36">
        <v>5</v>
      </c>
      <c r="L169" s="87">
        <f t="shared" si="15"/>
        <v>1480</v>
      </c>
      <c r="M169" s="87">
        <f t="shared" si="16"/>
        <v>1750</v>
      </c>
      <c r="N169" s="31">
        <f t="shared" si="18"/>
        <v>3230</v>
      </c>
      <c r="O169" s="32">
        <v>16</v>
      </c>
      <c r="P169" s="89">
        <f t="shared" si="19"/>
        <v>1760</v>
      </c>
      <c r="Q169" s="53"/>
      <c r="R169" s="33">
        <v>100</v>
      </c>
      <c r="S169" s="33">
        <v>0</v>
      </c>
      <c r="T169" s="33">
        <v>50</v>
      </c>
      <c r="U169" s="33">
        <v>50</v>
      </c>
      <c r="V169" s="81">
        <f>$R169*[1]Pesos!$B$13+$S169*[1]Pesos!$C$13+$T169*[1]Pesos!$D$13+$U169*[1]Pesos!$E$13</f>
        <v>60</v>
      </c>
      <c r="W169" s="92" t="s">
        <v>430</v>
      </c>
      <c r="X169" s="121"/>
      <c r="Y169" s="29"/>
      <c r="Z169" s="29"/>
      <c r="AA169" s="29"/>
      <c r="AB169" s="29"/>
      <c r="AC169" s="29"/>
      <c r="AD169" s="29"/>
      <c r="AE169" s="29"/>
    </row>
    <row r="170" spans="1:16380" ht="9.9499999999999993" customHeight="1" x14ac:dyDescent="0.15">
      <c r="A170" s="48"/>
      <c r="B170" s="35" t="s">
        <v>157</v>
      </c>
      <c r="C170" s="34" t="s">
        <v>371</v>
      </c>
      <c r="D170" s="36" t="s">
        <v>33</v>
      </c>
      <c r="E170" s="34" t="s">
        <v>43</v>
      </c>
      <c r="F170" s="37" t="s">
        <v>75</v>
      </c>
      <c r="G170" s="37" t="s">
        <v>75</v>
      </c>
      <c r="H170" s="37" t="s">
        <v>75</v>
      </c>
      <c r="I170" s="37" t="s">
        <v>75</v>
      </c>
      <c r="J170" s="37">
        <v>1</v>
      </c>
      <c r="K170" s="36">
        <v>5</v>
      </c>
      <c r="L170" s="87">
        <f t="shared" si="15"/>
        <v>1480</v>
      </c>
      <c r="M170" s="31">
        <f t="shared" si="16"/>
        <v>1750</v>
      </c>
      <c r="N170" s="31">
        <f t="shared" si="18"/>
        <v>3230</v>
      </c>
      <c r="O170" s="32">
        <v>16</v>
      </c>
      <c r="P170" s="89">
        <f t="shared" si="19"/>
        <v>1760</v>
      </c>
      <c r="Q170" s="53"/>
      <c r="R170" s="33">
        <v>100</v>
      </c>
      <c r="S170" s="33">
        <v>0</v>
      </c>
      <c r="T170" s="33">
        <v>50</v>
      </c>
      <c r="U170" s="33">
        <v>50</v>
      </c>
      <c r="V170" s="81">
        <f>$R170*[1]Pesos!$B$13+$S170*[1]Pesos!$C$13+$T170*[1]Pesos!$D$13+$U170*[1]Pesos!$E$13</f>
        <v>60</v>
      </c>
      <c r="W170" s="92" t="s">
        <v>430</v>
      </c>
      <c r="X170" s="121"/>
      <c r="Y170" s="29"/>
      <c r="Z170" s="29"/>
      <c r="AA170" s="29"/>
      <c r="AB170" s="29"/>
      <c r="AC170" s="29"/>
      <c r="AD170" s="29"/>
      <c r="AE170" s="29"/>
    </row>
    <row r="171" spans="1:16380" ht="9.75" customHeight="1" x14ac:dyDescent="0.15">
      <c r="A171" s="63"/>
      <c r="B171" s="35" t="s">
        <v>213</v>
      </c>
      <c r="C171" s="34" t="s">
        <v>343</v>
      </c>
      <c r="D171" s="66" t="s">
        <v>31</v>
      </c>
      <c r="E171" s="34" t="s">
        <v>43</v>
      </c>
      <c r="F171" s="48" t="s">
        <v>75</v>
      </c>
      <c r="G171" s="48" t="s">
        <v>75</v>
      </c>
      <c r="H171" s="48" t="s">
        <v>75</v>
      </c>
      <c r="I171" s="48" t="s">
        <v>75</v>
      </c>
      <c r="J171" s="35">
        <v>1</v>
      </c>
      <c r="K171" s="36">
        <v>5</v>
      </c>
      <c r="L171" s="87">
        <f t="shared" si="15"/>
        <v>1480</v>
      </c>
      <c r="M171" s="87">
        <f t="shared" si="16"/>
        <v>1750</v>
      </c>
      <c r="N171" s="31">
        <f t="shared" si="18"/>
        <v>3230</v>
      </c>
      <c r="O171" s="32">
        <v>20</v>
      </c>
      <c r="P171" s="89">
        <f t="shared" si="19"/>
        <v>2200</v>
      </c>
      <c r="Q171" s="53"/>
      <c r="R171" s="33">
        <v>50</v>
      </c>
      <c r="S171" s="33">
        <v>0</v>
      </c>
      <c r="T171" s="33">
        <v>50</v>
      </c>
      <c r="U171" s="33">
        <v>50</v>
      </c>
      <c r="V171" s="81">
        <f>$R171*[1]Pesos!$B$13+$S171*[1]Pesos!$C$13+$T171*[1]Pesos!$D$13+$U171*[1]Pesos!$E$13</f>
        <v>40</v>
      </c>
      <c r="W171" s="84" t="s">
        <v>428</v>
      </c>
      <c r="X171" s="121"/>
    </row>
    <row r="172" spans="1:16380" x14ac:dyDescent="0.15">
      <c r="A172" s="35"/>
      <c r="B172" s="35" t="s">
        <v>352</v>
      </c>
      <c r="C172" s="34" t="s">
        <v>353</v>
      </c>
      <c r="D172" s="66" t="s">
        <v>36</v>
      </c>
      <c r="E172" s="34" t="s">
        <v>43</v>
      </c>
      <c r="F172" s="60" t="s">
        <v>75</v>
      </c>
      <c r="G172" s="60" t="s">
        <v>75</v>
      </c>
      <c r="H172" s="60" t="s">
        <v>75</v>
      </c>
      <c r="I172" s="60" t="s">
        <v>75</v>
      </c>
      <c r="J172" s="37">
        <v>1</v>
      </c>
      <c r="K172" s="36">
        <v>5</v>
      </c>
      <c r="L172" s="87">
        <f t="shared" si="15"/>
        <v>1480</v>
      </c>
      <c r="M172" s="87">
        <f t="shared" si="16"/>
        <v>1750</v>
      </c>
      <c r="N172" s="31">
        <f t="shared" si="18"/>
        <v>3230</v>
      </c>
      <c r="O172" s="32">
        <v>4</v>
      </c>
      <c r="P172" s="80">
        <f t="shared" si="19"/>
        <v>440</v>
      </c>
      <c r="Q172" s="53"/>
      <c r="R172" s="33">
        <v>50</v>
      </c>
      <c r="S172" s="33">
        <v>50</v>
      </c>
      <c r="T172" s="33">
        <v>0</v>
      </c>
      <c r="U172" s="33">
        <v>50</v>
      </c>
      <c r="V172" s="81">
        <f>$R172*[1]Pesos!$B$13+$S172*[1]Pesos!$C$13+$T172*[1]Pesos!$D$13+$U172*[1]Pesos!$E$13</f>
        <v>35</v>
      </c>
      <c r="W172" s="84" t="s">
        <v>428</v>
      </c>
      <c r="X172" s="121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  <c r="IW172" s="44"/>
      <c r="IX172" s="44"/>
      <c r="IY172" s="44"/>
      <c r="IZ172" s="44"/>
      <c r="JA172" s="44"/>
      <c r="JB172" s="44"/>
      <c r="JC172" s="44"/>
      <c r="JD172" s="44"/>
      <c r="JE172" s="44"/>
      <c r="JF172" s="44"/>
      <c r="JG172" s="44"/>
      <c r="JH172" s="44"/>
      <c r="JI172" s="44"/>
      <c r="JJ172" s="44"/>
      <c r="JK172" s="44"/>
      <c r="JL172" s="44"/>
      <c r="JM172" s="44"/>
      <c r="JN172" s="44"/>
      <c r="JO172" s="44"/>
      <c r="JP172" s="44"/>
      <c r="JQ172" s="44"/>
      <c r="JR172" s="44"/>
      <c r="JS172" s="44"/>
      <c r="JT172" s="44"/>
      <c r="JU172" s="44"/>
      <c r="JV172" s="44"/>
      <c r="JW172" s="44"/>
      <c r="JX172" s="44"/>
      <c r="JY172" s="44"/>
      <c r="JZ172" s="44"/>
      <c r="KA172" s="44"/>
      <c r="KB172" s="44"/>
      <c r="KC172" s="44"/>
      <c r="KD172" s="44"/>
      <c r="KE172" s="44"/>
      <c r="KF172" s="44"/>
      <c r="KG172" s="44"/>
      <c r="KH172" s="44"/>
      <c r="KI172" s="44"/>
      <c r="KJ172" s="44"/>
      <c r="KK172" s="44"/>
      <c r="KL172" s="44"/>
      <c r="KM172" s="44"/>
      <c r="KN172" s="44"/>
      <c r="KO172" s="44"/>
      <c r="KP172" s="44"/>
      <c r="KQ172" s="44"/>
      <c r="KR172" s="44"/>
      <c r="KS172" s="44"/>
      <c r="KT172" s="44"/>
      <c r="KU172" s="44"/>
      <c r="KV172" s="44"/>
      <c r="KW172" s="44"/>
      <c r="KX172" s="44"/>
      <c r="KY172" s="44"/>
      <c r="KZ172" s="44"/>
      <c r="LA172" s="44"/>
      <c r="LB172" s="44"/>
      <c r="LC172" s="44"/>
      <c r="LD172" s="44"/>
      <c r="LE172" s="44"/>
      <c r="LF172" s="44"/>
      <c r="LG172" s="44"/>
      <c r="LH172" s="44"/>
      <c r="LI172" s="44"/>
      <c r="LJ172" s="44"/>
      <c r="LK172" s="44"/>
      <c r="LL172" s="44"/>
      <c r="LM172" s="44"/>
      <c r="LN172" s="44"/>
      <c r="LO172" s="44"/>
      <c r="LP172" s="44"/>
      <c r="LQ172" s="44"/>
      <c r="LR172" s="44"/>
      <c r="LS172" s="44"/>
      <c r="LT172" s="44"/>
      <c r="LU172" s="44"/>
      <c r="LV172" s="44"/>
      <c r="LW172" s="44"/>
      <c r="LX172" s="44"/>
      <c r="LY172" s="44"/>
      <c r="LZ172" s="44"/>
      <c r="MA172" s="44"/>
      <c r="MB172" s="44"/>
      <c r="MC172" s="44"/>
      <c r="MD172" s="44"/>
      <c r="ME172" s="44"/>
      <c r="MF172" s="44"/>
      <c r="MG172" s="44"/>
      <c r="MH172" s="44"/>
      <c r="MI172" s="44"/>
      <c r="MJ172" s="44"/>
      <c r="MK172" s="44"/>
      <c r="ML172" s="44"/>
      <c r="MM172" s="44"/>
      <c r="MN172" s="44"/>
      <c r="MO172" s="44"/>
      <c r="MP172" s="44"/>
      <c r="MQ172" s="44"/>
      <c r="MR172" s="44"/>
      <c r="MS172" s="44"/>
      <c r="MT172" s="44"/>
      <c r="MU172" s="44"/>
      <c r="MV172" s="44"/>
      <c r="MW172" s="44"/>
      <c r="MX172" s="44"/>
      <c r="MY172" s="44"/>
      <c r="MZ172" s="44"/>
      <c r="NA172" s="44"/>
      <c r="NB172" s="44"/>
      <c r="NC172" s="44"/>
      <c r="ND172" s="44"/>
      <c r="NE172" s="44"/>
      <c r="NF172" s="44"/>
      <c r="NG172" s="44"/>
      <c r="NH172" s="44"/>
      <c r="NI172" s="44"/>
      <c r="NJ172" s="44"/>
      <c r="NK172" s="44"/>
      <c r="NL172" s="44"/>
      <c r="NM172" s="44"/>
      <c r="NN172" s="44"/>
      <c r="NO172" s="44"/>
      <c r="NP172" s="44"/>
      <c r="NQ172" s="44"/>
      <c r="NR172" s="44"/>
      <c r="NS172" s="44"/>
      <c r="NT172" s="44"/>
      <c r="NU172" s="44"/>
      <c r="NV172" s="44"/>
      <c r="NW172" s="44"/>
      <c r="NX172" s="44"/>
      <c r="NY172" s="44"/>
      <c r="NZ172" s="44"/>
      <c r="OA172" s="44"/>
      <c r="OB172" s="44"/>
      <c r="OC172" s="44"/>
      <c r="OD172" s="44"/>
      <c r="OE172" s="44"/>
      <c r="OF172" s="44"/>
      <c r="OG172" s="44"/>
      <c r="OH172" s="44"/>
      <c r="OI172" s="44"/>
      <c r="OJ172" s="44"/>
      <c r="OK172" s="44"/>
      <c r="OL172" s="44"/>
      <c r="OM172" s="44"/>
      <c r="ON172" s="44"/>
      <c r="OO172" s="44"/>
      <c r="OP172" s="44"/>
      <c r="OQ172" s="44"/>
      <c r="OR172" s="44"/>
      <c r="OS172" s="44"/>
      <c r="OT172" s="44"/>
      <c r="OU172" s="44"/>
      <c r="OV172" s="44"/>
      <c r="OW172" s="44"/>
      <c r="OX172" s="44"/>
      <c r="OY172" s="44"/>
      <c r="OZ172" s="44"/>
      <c r="PA172" s="44"/>
      <c r="PB172" s="44"/>
      <c r="PC172" s="44"/>
      <c r="PD172" s="44"/>
      <c r="PE172" s="44"/>
      <c r="PF172" s="44"/>
      <c r="PG172" s="44"/>
      <c r="PH172" s="44"/>
      <c r="PI172" s="44"/>
      <c r="PJ172" s="44"/>
      <c r="PK172" s="44"/>
      <c r="PL172" s="44"/>
      <c r="PM172" s="44"/>
      <c r="PN172" s="44"/>
      <c r="PO172" s="44"/>
      <c r="PP172" s="44"/>
      <c r="PQ172" s="44"/>
      <c r="PR172" s="44"/>
      <c r="PS172" s="44"/>
      <c r="PT172" s="44"/>
      <c r="PU172" s="44"/>
      <c r="PV172" s="44"/>
      <c r="PW172" s="44"/>
      <c r="PX172" s="44"/>
      <c r="PY172" s="44"/>
      <c r="PZ172" s="44"/>
      <c r="QA172" s="44"/>
      <c r="QB172" s="44"/>
      <c r="QC172" s="44"/>
      <c r="QD172" s="44"/>
      <c r="QE172" s="44"/>
      <c r="QF172" s="44"/>
      <c r="QG172" s="44"/>
      <c r="QH172" s="44"/>
      <c r="QI172" s="44"/>
      <c r="QJ172" s="44"/>
      <c r="QK172" s="44"/>
      <c r="QL172" s="44"/>
      <c r="QM172" s="44"/>
      <c r="QN172" s="44"/>
      <c r="QO172" s="44"/>
      <c r="QP172" s="44"/>
      <c r="QQ172" s="44"/>
      <c r="QR172" s="44"/>
      <c r="QS172" s="44"/>
      <c r="QT172" s="44"/>
      <c r="QU172" s="44"/>
      <c r="QV172" s="44"/>
      <c r="QW172" s="44"/>
      <c r="QX172" s="44"/>
      <c r="QY172" s="44"/>
      <c r="QZ172" s="44"/>
      <c r="RA172" s="44"/>
      <c r="RB172" s="44"/>
      <c r="RC172" s="44"/>
      <c r="RD172" s="44"/>
      <c r="RE172" s="44"/>
      <c r="RF172" s="44"/>
      <c r="RG172" s="44"/>
      <c r="RH172" s="44"/>
      <c r="RI172" s="44"/>
      <c r="RJ172" s="44"/>
      <c r="RK172" s="44"/>
      <c r="RL172" s="44"/>
      <c r="RM172" s="44"/>
      <c r="RN172" s="44"/>
      <c r="RO172" s="44"/>
      <c r="RP172" s="44"/>
      <c r="RQ172" s="44"/>
      <c r="RR172" s="44"/>
      <c r="RS172" s="44"/>
      <c r="RT172" s="44"/>
      <c r="RU172" s="44"/>
      <c r="RV172" s="44"/>
      <c r="RW172" s="44"/>
      <c r="RX172" s="44"/>
      <c r="RY172" s="44"/>
      <c r="RZ172" s="44"/>
      <c r="SA172" s="44"/>
      <c r="SB172" s="44"/>
      <c r="SC172" s="44"/>
      <c r="SD172" s="44"/>
      <c r="SE172" s="44"/>
      <c r="SF172" s="44"/>
      <c r="SG172" s="44"/>
      <c r="SH172" s="44"/>
      <c r="SI172" s="44"/>
      <c r="SJ172" s="44"/>
      <c r="SK172" s="44"/>
      <c r="SL172" s="44"/>
      <c r="SM172" s="44"/>
      <c r="SN172" s="44"/>
      <c r="SO172" s="44"/>
      <c r="SP172" s="44"/>
      <c r="SQ172" s="44"/>
      <c r="SR172" s="44"/>
      <c r="SS172" s="44"/>
      <c r="ST172" s="44"/>
      <c r="SU172" s="44"/>
      <c r="SV172" s="44"/>
      <c r="SW172" s="44"/>
      <c r="SX172" s="44"/>
      <c r="SY172" s="44"/>
      <c r="SZ172" s="44"/>
      <c r="TA172" s="44"/>
      <c r="TB172" s="44"/>
      <c r="TC172" s="44"/>
      <c r="TD172" s="44"/>
      <c r="TE172" s="44"/>
      <c r="TF172" s="44"/>
      <c r="TG172" s="44"/>
      <c r="TH172" s="44"/>
      <c r="TI172" s="44"/>
      <c r="TJ172" s="44"/>
      <c r="TK172" s="44"/>
      <c r="TL172" s="44"/>
      <c r="TM172" s="44"/>
      <c r="TN172" s="44"/>
      <c r="TO172" s="44"/>
      <c r="TP172" s="44"/>
      <c r="TQ172" s="44"/>
      <c r="TR172" s="44"/>
      <c r="TS172" s="44"/>
      <c r="TT172" s="44"/>
      <c r="TU172" s="44"/>
      <c r="TV172" s="44"/>
      <c r="TW172" s="44"/>
      <c r="TX172" s="44"/>
      <c r="TY172" s="44"/>
      <c r="TZ172" s="44"/>
      <c r="UA172" s="44"/>
      <c r="UB172" s="44"/>
      <c r="UC172" s="44"/>
      <c r="UD172" s="44"/>
      <c r="UE172" s="44"/>
      <c r="UF172" s="44"/>
      <c r="UG172" s="44"/>
      <c r="UH172" s="44"/>
      <c r="UI172" s="44"/>
      <c r="UJ172" s="44"/>
      <c r="UK172" s="44"/>
      <c r="UL172" s="44"/>
      <c r="UM172" s="44"/>
      <c r="UN172" s="44"/>
      <c r="UO172" s="44"/>
      <c r="UP172" s="44"/>
      <c r="UQ172" s="44"/>
      <c r="UR172" s="44"/>
      <c r="US172" s="44"/>
      <c r="UT172" s="44"/>
      <c r="UU172" s="44"/>
      <c r="UV172" s="44"/>
      <c r="UW172" s="44"/>
      <c r="UX172" s="44"/>
      <c r="UY172" s="44"/>
      <c r="UZ172" s="44"/>
      <c r="VA172" s="44"/>
      <c r="VB172" s="44"/>
      <c r="VC172" s="44"/>
      <c r="VD172" s="44"/>
      <c r="VE172" s="44"/>
      <c r="VF172" s="44"/>
      <c r="VG172" s="44"/>
      <c r="VH172" s="44"/>
      <c r="VI172" s="44"/>
      <c r="VJ172" s="44"/>
      <c r="VK172" s="44"/>
      <c r="VL172" s="44"/>
      <c r="VM172" s="44"/>
      <c r="VN172" s="44"/>
      <c r="VO172" s="44"/>
      <c r="VP172" s="44"/>
      <c r="VQ172" s="44"/>
      <c r="VR172" s="44"/>
      <c r="VS172" s="44"/>
      <c r="VT172" s="44"/>
      <c r="VU172" s="44"/>
      <c r="VV172" s="44"/>
      <c r="VW172" s="44"/>
      <c r="VX172" s="44"/>
      <c r="VY172" s="44"/>
      <c r="VZ172" s="44"/>
      <c r="WA172" s="44"/>
      <c r="WB172" s="44"/>
      <c r="WC172" s="44"/>
      <c r="WD172" s="44"/>
      <c r="WE172" s="44"/>
      <c r="WF172" s="44"/>
      <c r="WG172" s="44"/>
      <c r="WH172" s="44"/>
      <c r="WI172" s="44"/>
      <c r="WJ172" s="44"/>
      <c r="WK172" s="44"/>
      <c r="WL172" s="44"/>
      <c r="WM172" s="44"/>
      <c r="WN172" s="44"/>
      <c r="WO172" s="44"/>
      <c r="WP172" s="44"/>
      <c r="WQ172" s="44"/>
      <c r="WR172" s="44"/>
      <c r="WS172" s="44"/>
      <c r="WT172" s="44"/>
      <c r="WU172" s="44"/>
      <c r="WV172" s="44"/>
      <c r="WW172" s="44"/>
      <c r="WX172" s="44"/>
      <c r="WY172" s="44"/>
      <c r="WZ172" s="44"/>
      <c r="XA172" s="44"/>
      <c r="XB172" s="44"/>
      <c r="XC172" s="44"/>
      <c r="XD172" s="44"/>
      <c r="XE172" s="44"/>
      <c r="XF172" s="44"/>
      <c r="XG172" s="44"/>
      <c r="XH172" s="44"/>
      <c r="XI172" s="44"/>
      <c r="XJ172" s="44"/>
      <c r="XK172" s="44"/>
      <c r="XL172" s="44"/>
      <c r="XM172" s="44"/>
      <c r="XN172" s="44"/>
      <c r="XO172" s="44"/>
      <c r="XP172" s="44"/>
      <c r="XQ172" s="44"/>
      <c r="XR172" s="44"/>
      <c r="XS172" s="44"/>
      <c r="XT172" s="44"/>
      <c r="XU172" s="44"/>
      <c r="XV172" s="44"/>
      <c r="XW172" s="44"/>
      <c r="XX172" s="44"/>
      <c r="XY172" s="44"/>
      <c r="XZ172" s="44"/>
      <c r="YA172" s="44"/>
      <c r="YB172" s="44"/>
      <c r="YC172" s="44"/>
      <c r="YD172" s="44"/>
      <c r="YE172" s="44"/>
      <c r="YF172" s="44"/>
      <c r="YG172" s="44"/>
      <c r="YH172" s="44"/>
      <c r="YI172" s="44"/>
      <c r="YJ172" s="44"/>
      <c r="YK172" s="44"/>
      <c r="YL172" s="44"/>
      <c r="YM172" s="44"/>
      <c r="YN172" s="44"/>
      <c r="YO172" s="44"/>
      <c r="YP172" s="44"/>
      <c r="YQ172" s="44"/>
      <c r="YR172" s="44"/>
      <c r="YS172" s="44"/>
      <c r="YT172" s="44"/>
      <c r="YU172" s="44"/>
      <c r="YV172" s="44"/>
      <c r="YW172" s="44"/>
      <c r="YX172" s="44"/>
      <c r="YY172" s="44"/>
      <c r="YZ172" s="44"/>
      <c r="ZA172" s="44"/>
      <c r="ZB172" s="44"/>
      <c r="ZC172" s="44"/>
      <c r="ZD172" s="44"/>
      <c r="ZE172" s="44"/>
      <c r="ZF172" s="44"/>
      <c r="ZG172" s="44"/>
      <c r="ZH172" s="44"/>
      <c r="ZI172" s="44"/>
      <c r="ZJ172" s="44"/>
      <c r="ZK172" s="44"/>
      <c r="ZL172" s="44"/>
      <c r="ZM172" s="44"/>
      <c r="ZN172" s="44"/>
      <c r="ZO172" s="44"/>
      <c r="ZP172" s="44"/>
      <c r="ZQ172" s="44"/>
      <c r="ZR172" s="44"/>
      <c r="ZS172" s="44"/>
      <c r="ZT172" s="44"/>
      <c r="ZU172" s="44"/>
      <c r="ZV172" s="44"/>
      <c r="ZW172" s="44"/>
      <c r="ZX172" s="44"/>
      <c r="ZY172" s="44"/>
      <c r="ZZ172" s="44"/>
      <c r="AAA172" s="44"/>
      <c r="AAB172" s="44"/>
      <c r="AAC172" s="44"/>
      <c r="AAD172" s="44"/>
      <c r="AAE172" s="44"/>
      <c r="AAF172" s="44"/>
      <c r="AAG172" s="44"/>
      <c r="AAH172" s="44"/>
      <c r="AAI172" s="44"/>
      <c r="AAJ172" s="44"/>
      <c r="AAK172" s="44"/>
      <c r="AAL172" s="44"/>
      <c r="AAM172" s="44"/>
      <c r="AAN172" s="44"/>
      <c r="AAO172" s="44"/>
      <c r="AAP172" s="44"/>
      <c r="AAQ172" s="44"/>
      <c r="AAR172" s="44"/>
      <c r="AAS172" s="44"/>
      <c r="AAT172" s="44"/>
      <c r="AAU172" s="44"/>
      <c r="AAV172" s="44"/>
      <c r="AAW172" s="44"/>
      <c r="AAX172" s="44"/>
      <c r="AAY172" s="44"/>
      <c r="AAZ172" s="44"/>
      <c r="ABA172" s="44"/>
      <c r="ABB172" s="44"/>
      <c r="ABC172" s="44"/>
      <c r="ABD172" s="44"/>
      <c r="ABE172" s="44"/>
      <c r="ABF172" s="44"/>
      <c r="ABG172" s="44"/>
      <c r="ABH172" s="44"/>
      <c r="ABI172" s="44"/>
      <c r="ABJ172" s="44"/>
      <c r="ABK172" s="44"/>
      <c r="ABL172" s="44"/>
      <c r="ABM172" s="44"/>
      <c r="ABN172" s="44"/>
      <c r="ABO172" s="44"/>
      <c r="ABP172" s="44"/>
      <c r="ABQ172" s="44"/>
      <c r="ABR172" s="44"/>
      <c r="ABS172" s="44"/>
      <c r="ABT172" s="44"/>
      <c r="ABU172" s="44"/>
      <c r="ABV172" s="44"/>
      <c r="ABW172" s="44"/>
      <c r="ABX172" s="44"/>
      <c r="ABY172" s="44"/>
      <c r="ABZ172" s="44"/>
      <c r="ACA172" s="44"/>
      <c r="ACB172" s="44"/>
      <c r="ACC172" s="44"/>
      <c r="ACD172" s="44"/>
      <c r="ACE172" s="44"/>
      <c r="ACF172" s="44"/>
      <c r="ACG172" s="44"/>
      <c r="ACH172" s="44"/>
      <c r="ACI172" s="44"/>
      <c r="ACJ172" s="44"/>
      <c r="ACK172" s="44"/>
      <c r="ACL172" s="44"/>
      <c r="ACM172" s="44"/>
      <c r="ACN172" s="44"/>
      <c r="ACO172" s="44"/>
      <c r="ACP172" s="44"/>
      <c r="ACQ172" s="44"/>
      <c r="ACR172" s="44"/>
      <c r="ACS172" s="44"/>
      <c r="ACT172" s="44"/>
      <c r="ACU172" s="44"/>
      <c r="ACV172" s="44"/>
      <c r="ACW172" s="44"/>
      <c r="ACX172" s="44"/>
      <c r="ACY172" s="44"/>
      <c r="ACZ172" s="44"/>
      <c r="ADA172" s="44"/>
      <c r="ADB172" s="44"/>
      <c r="ADC172" s="44"/>
      <c r="ADD172" s="44"/>
      <c r="ADE172" s="44"/>
      <c r="ADF172" s="44"/>
      <c r="ADG172" s="44"/>
      <c r="ADH172" s="44"/>
      <c r="ADI172" s="44"/>
      <c r="ADJ172" s="44"/>
      <c r="ADK172" s="44"/>
      <c r="ADL172" s="44"/>
      <c r="ADM172" s="44"/>
      <c r="ADN172" s="44"/>
      <c r="ADO172" s="44"/>
      <c r="ADP172" s="44"/>
      <c r="ADQ172" s="44"/>
      <c r="ADR172" s="44"/>
      <c r="ADS172" s="44"/>
      <c r="ADT172" s="44"/>
      <c r="ADU172" s="44"/>
      <c r="ADV172" s="44"/>
      <c r="ADW172" s="44"/>
      <c r="ADX172" s="44"/>
      <c r="ADY172" s="44"/>
      <c r="ADZ172" s="44"/>
      <c r="AEA172" s="44"/>
      <c r="AEB172" s="44"/>
      <c r="AEC172" s="44"/>
      <c r="AED172" s="44"/>
      <c r="AEE172" s="44"/>
      <c r="AEF172" s="44"/>
      <c r="AEG172" s="44"/>
      <c r="AEH172" s="44"/>
      <c r="AEI172" s="44"/>
      <c r="AEJ172" s="44"/>
      <c r="AEK172" s="44"/>
      <c r="AEL172" s="44"/>
      <c r="AEM172" s="44"/>
      <c r="AEN172" s="44"/>
      <c r="AEO172" s="44"/>
      <c r="AEP172" s="44"/>
      <c r="AEQ172" s="44"/>
      <c r="AER172" s="44"/>
      <c r="AES172" s="44"/>
      <c r="AET172" s="44"/>
      <c r="AEU172" s="44"/>
      <c r="AEV172" s="44"/>
      <c r="AEW172" s="44"/>
      <c r="AEX172" s="44"/>
      <c r="AEY172" s="44"/>
      <c r="AEZ172" s="44"/>
      <c r="AFA172" s="44"/>
      <c r="AFB172" s="44"/>
      <c r="AFC172" s="44"/>
      <c r="AFD172" s="44"/>
      <c r="AFE172" s="44"/>
      <c r="AFF172" s="44"/>
      <c r="AFG172" s="44"/>
      <c r="AFH172" s="44"/>
      <c r="AFI172" s="44"/>
      <c r="AFJ172" s="44"/>
      <c r="AFK172" s="44"/>
      <c r="AFL172" s="44"/>
      <c r="AFM172" s="44"/>
      <c r="AFN172" s="44"/>
      <c r="AFO172" s="44"/>
      <c r="AFP172" s="44"/>
      <c r="AFQ172" s="44"/>
      <c r="AFR172" s="44"/>
      <c r="AFS172" s="44"/>
      <c r="AFT172" s="44"/>
      <c r="AFU172" s="44"/>
      <c r="AFV172" s="44"/>
      <c r="AFW172" s="44"/>
      <c r="AFX172" s="44"/>
      <c r="AFY172" s="44"/>
      <c r="AFZ172" s="44"/>
      <c r="AGA172" s="44"/>
      <c r="AGB172" s="44"/>
      <c r="AGC172" s="44"/>
      <c r="AGD172" s="44"/>
      <c r="AGE172" s="44"/>
      <c r="AGF172" s="44"/>
      <c r="AGG172" s="44"/>
      <c r="AGH172" s="44"/>
      <c r="AGI172" s="44"/>
      <c r="AGJ172" s="44"/>
      <c r="AGK172" s="44"/>
      <c r="AGL172" s="44"/>
      <c r="AGM172" s="44"/>
      <c r="AGN172" s="44"/>
      <c r="AGO172" s="44"/>
      <c r="AGP172" s="44"/>
      <c r="AGQ172" s="44"/>
      <c r="AGR172" s="44"/>
      <c r="AGS172" s="44"/>
      <c r="AGT172" s="44"/>
      <c r="AGU172" s="44"/>
      <c r="AGV172" s="44"/>
      <c r="AGW172" s="44"/>
      <c r="AGX172" s="44"/>
      <c r="AGY172" s="44"/>
      <c r="AGZ172" s="44"/>
      <c r="AHA172" s="44"/>
      <c r="AHB172" s="44"/>
      <c r="AHC172" s="44"/>
      <c r="AHD172" s="44"/>
      <c r="AHE172" s="44"/>
      <c r="AHF172" s="44"/>
      <c r="AHG172" s="44"/>
      <c r="AHH172" s="44"/>
      <c r="AHI172" s="44"/>
      <c r="AHJ172" s="44"/>
      <c r="AHK172" s="44"/>
      <c r="AHL172" s="44"/>
      <c r="AHM172" s="44"/>
      <c r="AHN172" s="44"/>
      <c r="AHO172" s="44"/>
      <c r="AHP172" s="44"/>
      <c r="AHQ172" s="44"/>
      <c r="AHR172" s="44"/>
      <c r="AHS172" s="44"/>
      <c r="AHT172" s="44"/>
      <c r="AHU172" s="44"/>
      <c r="AHV172" s="44"/>
      <c r="AHW172" s="44"/>
      <c r="AHX172" s="44"/>
      <c r="AHY172" s="44"/>
      <c r="AHZ172" s="44"/>
      <c r="AIA172" s="44"/>
      <c r="AIB172" s="44"/>
      <c r="AIC172" s="44"/>
      <c r="AID172" s="44"/>
      <c r="AIE172" s="44"/>
      <c r="AIF172" s="44"/>
      <c r="AIG172" s="44"/>
      <c r="AIH172" s="44"/>
      <c r="AII172" s="44"/>
      <c r="AIJ172" s="44"/>
      <c r="AIK172" s="44"/>
      <c r="AIL172" s="44"/>
      <c r="AIM172" s="44"/>
      <c r="AIN172" s="44"/>
      <c r="AIO172" s="44"/>
      <c r="AIP172" s="44"/>
      <c r="AIQ172" s="44"/>
      <c r="AIR172" s="44"/>
      <c r="AIS172" s="44"/>
      <c r="AIT172" s="44"/>
      <c r="AIU172" s="44"/>
      <c r="AIV172" s="44"/>
      <c r="AIW172" s="44"/>
      <c r="AIX172" s="44"/>
      <c r="AIY172" s="44"/>
      <c r="AIZ172" s="44"/>
      <c r="AJA172" s="44"/>
      <c r="AJB172" s="44"/>
      <c r="AJC172" s="44"/>
      <c r="AJD172" s="44"/>
      <c r="AJE172" s="44"/>
      <c r="AJF172" s="44"/>
      <c r="AJG172" s="44"/>
      <c r="AJH172" s="44"/>
      <c r="AJI172" s="44"/>
      <c r="AJJ172" s="44"/>
      <c r="AJK172" s="44"/>
      <c r="AJL172" s="44"/>
      <c r="AJM172" s="44"/>
      <c r="AJN172" s="44"/>
      <c r="AJO172" s="44"/>
      <c r="AJP172" s="44"/>
      <c r="AJQ172" s="44"/>
      <c r="AJR172" s="44"/>
      <c r="AJS172" s="44"/>
      <c r="AJT172" s="44"/>
      <c r="AJU172" s="44"/>
      <c r="AJV172" s="44"/>
      <c r="AJW172" s="44"/>
      <c r="AJX172" s="44"/>
      <c r="AJY172" s="44"/>
      <c r="AJZ172" s="44"/>
      <c r="AKA172" s="44"/>
      <c r="AKB172" s="44"/>
      <c r="AKC172" s="44"/>
      <c r="AKD172" s="44"/>
      <c r="AKE172" s="44"/>
      <c r="AKF172" s="44"/>
      <c r="AKG172" s="44"/>
      <c r="AKH172" s="44"/>
      <c r="AKI172" s="44"/>
      <c r="AKJ172" s="44"/>
      <c r="AKK172" s="44"/>
      <c r="AKL172" s="44"/>
      <c r="AKM172" s="44"/>
      <c r="AKN172" s="44"/>
      <c r="AKO172" s="44"/>
      <c r="AKP172" s="44"/>
      <c r="AKQ172" s="44"/>
      <c r="AKR172" s="44"/>
      <c r="AKS172" s="44"/>
      <c r="AKT172" s="44"/>
      <c r="AKU172" s="44"/>
      <c r="AKV172" s="44"/>
      <c r="AKW172" s="44"/>
      <c r="AKX172" s="44"/>
      <c r="AKY172" s="44"/>
      <c r="AKZ172" s="44"/>
      <c r="ALA172" s="44"/>
      <c r="ALB172" s="44"/>
      <c r="ALC172" s="44"/>
      <c r="ALD172" s="44"/>
      <c r="ALE172" s="44"/>
      <c r="ALF172" s="44"/>
      <c r="ALG172" s="44"/>
      <c r="ALH172" s="44"/>
      <c r="ALI172" s="44"/>
      <c r="ALJ172" s="44"/>
      <c r="ALK172" s="44"/>
      <c r="ALL172" s="44"/>
      <c r="ALM172" s="44"/>
      <c r="ALN172" s="44"/>
      <c r="ALO172" s="44"/>
      <c r="ALP172" s="44"/>
      <c r="ALQ172" s="44"/>
      <c r="ALR172" s="44"/>
      <c r="ALS172" s="44"/>
      <c r="ALT172" s="44"/>
      <c r="ALU172" s="44"/>
      <c r="ALV172" s="44"/>
      <c r="ALW172" s="44"/>
      <c r="ALX172" s="44"/>
      <c r="ALY172" s="44"/>
      <c r="ALZ172" s="44"/>
      <c r="AMA172" s="44"/>
      <c r="AMB172" s="44"/>
      <c r="AMC172" s="44"/>
      <c r="AMD172" s="44"/>
      <c r="AME172" s="44"/>
      <c r="AMF172" s="44"/>
      <c r="AMG172" s="44"/>
      <c r="AMH172" s="44"/>
      <c r="AMI172" s="44"/>
      <c r="AMJ172" s="44"/>
      <c r="AMK172" s="44"/>
      <c r="AML172" s="44"/>
      <c r="AMM172" s="44"/>
      <c r="AMN172" s="44"/>
      <c r="AMO172" s="44"/>
      <c r="AMP172" s="44"/>
      <c r="AMQ172" s="44"/>
      <c r="AMR172" s="44"/>
      <c r="AMS172" s="44"/>
      <c r="AMT172" s="44"/>
      <c r="AMU172" s="44"/>
      <c r="AMV172" s="44"/>
      <c r="AMW172" s="44"/>
      <c r="AMX172" s="44"/>
      <c r="AMY172" s="44"/>
      <c r="AMZ172" s="44"/>
      <c r="ANA172" s="44"/>
      <c r="ANB172" s="44"/>
      <c r="ANC172" s="44"/>
      <c r="AND172" s="44"/>
      <c r="ANE172" s="44"/>
      <c r="ANF172" s="44"/>
      <c r="ANG172" s="44"/>
      <c r="ANH172" s="44"/>
      <c r="ANI172" s="44"/>
      <c r="ANJ172" s="44"/>
      <c r="ANK172" s="44"/>
      <c r="ANL172" s="44"/>
      <c r="ANM172" s="44"/>
      <c r="ANN172" s="44"/>
      <c r="ANO172" s="44"/>
      <c r="ANP172" s="44"/>
      <c r="ANQ172" s="44"/>
      <c r="ANR172" s="44"/>
      <c r="ANS172" s="44"/>
      <c r="ANT172" s="44"/>
      <c r="ANU172" s="44"/>
      <c r="ANV172" s="44"/>
      <c r="ANW172" s="44"/>
      <c r="ANX172" s="44"/>
      <c r="ANY172" s="44"/>
      <c r="ANZ172" s="44"/>
      <c r="AOA172" s="44"/>
      <c r="AOB172" s="44"/>
      <c r="AOC172" s="44"/>
      <c r="AOD172" s="44"/>
      <c r="AOE172" s="44"/>
      <c r="AOF172" s="44"/>
      <c r="AOG172" s="44"/>
      <c r="AOH172" s="44"/>
      <c r="AOI172" s="44"/>
      <c r="AOJ172" s="44"/>
      <c r="AOK172" s="44"/>
      <c r="AOL172" s="44"/>
      <c r="AOM172" s="44"/>
      <c r="AON172" s="44"/>
      <c r="AOO172" s="44"/>
      <c r="AOP172" s="44"/>
      <c r="AOQ172" s="44"/>
      <c r="AOR172" s="44"/>
      <c r="AOS172" s="44"/>
      <c r="AOT172" s="44"/>
      <c r="AOU172" s="44"/>
      <c r="AOV172" s="44"/>
      <c r="AOW172" s="44"/>
      <c r="AOX172" s="44"/>
      <c r="AOY172" s="44"/>
      <c r="AOZ172" s="44"/>
      <c r="APA172" s="44"/>
      <c r="APB172" s="44"/>
      <c r="APC172" s="44"/>
      <c r="APD172" s="44"/>
      <c r="APE172" s="44"/>
      <c r="APF172" s="44"/>
      <c r="APG172" s="44"/>
      <c r="APH172" s="44"/>
      <c r="API172" s="44"/>
      <c r="APJ172" s="44"/>
      <c r="APK172" s="44"/>
      <c r="APL172" s="44"/>
      <c r="APM172" s="44"/>
      <c r="APN172" s="44"/>
      <c r="APO172" s="44"/>
      <c r="APP172" s="44"/>
      <c r="APQ172" s="44"/>
      <c r="APR172" s="44"/>
      <c r="APS172" s="44"/>
      <c r="APT172" s="44"/>
      <c r="APU172" s="44"/>
      <c r="APV172" s="44"/>
      <c r="APW172" s="44"/>
      <c r="APX172" s="44"/>
      <c r="APY172" s="44"/>
      <c r="APZ172" s="44"/>
      <c r="AQA172" s="44"/>
      <c r="AQB172" s="44"/>
      <c r="AQC172" s="44"/>
      <c r="AQD172" s="44"/>
      <c r="AQE172" s="44"/>
      <c r="AQF172" s="44"/>
      <c r="AQG172" s="44"/>
      <c r="AQH172" s="44"/>
      <c r="AQI172" s="44"/>
      <c r="AQJ172" s="44"/>
      <c r="AQK172" s="44"/>
      <c r="AQL172" s="44"/>
      <c r="AQM172" s="44"/>
      <c r="AQN172" s="44"/>
      <c r="AQO172" s="44"/>
      <c r="AQP172" s="44"/>
      <c r="AQQ172" s="44"/>
      <c r="AQR172" s="44"/>
      <c r="AQS172" s="44"/>
      <c r="AQT172" s="44"/>
      <c r="AQU172" s="44"/>
      <c r="AQV172" s="44"/>
      <c r="AQW172" s="44"/>
      <c r="AQX172" s="44"/>
      <c r="AQY172" s="44"/>
      <c r="AQZ172" s="44"/>
      <c r="ARA172" s="44"/>
      <c r="ARB172" s="44"/>
      <c r="ARC172" s="44"/>
      <c r="ARD172" s="44"/>
      <c r="ARE172" s="44"/>
      <c r="ARF172" s="44"/>
      <c r="ARG172" s="44"/>
      <c r="ARH172" s="44"/>
      <c r="ARI172" s="44"/>
      <c r="ARJ172" s="44"/>
      <c r="ARK172" s="44"/>
      <c r="ARL172" s="44"/>
      <c r="ARM172" s="44"/>
      <c r="ARN172" s="44"/>
      <c r="ARO172" s="44"/>
      <c r="ARP172" s="44"/>
      <c r="ARQ172" s="44"/>
      <c r="ARR172" s="44"/>
      <c r="ARS172" s="44"/>
      <c r="ART172" s="44"/>
      <c r="ARU172" s="44"/>
      <c r="ARV172" s="44"/>
      <c r="ARW172" s="44"/>
      <c r="ARX172" s="44"/>
      <c r="ARY172" s="44"/>
      <c r="ARZ172" s="44"/>
      <c r="ASA172" s="44"/>
      <c r="ASB172" s="44"/>
      <c r="ASC172" s="44"/>
      <c r="ASD172" s="44"/>
      <c r="ASE172" s="44"/>
      <c r="ASF172" s="44"/>
      <c r="ASG172" s="44"/>
      <c r="ASH172" s="44"/>
      <c r="ASI172" s="44"/>
      <c r="ASJ172" s="44"/>
      <c r="ASK172" s="44"/>
      <c r="ASL172" s="44"/>
      <c r="ASM172" s="44"/>
      <c r="ASN172" s="44"/>
      <c r="ASO172" s="44"/>
      <c r="ASP172" s="44"/>
      <c r="ASQ172" s="44"/>
      <c r="ASR172" s="44"/>
      <c r="ASS172" s="44"/>
      <c r="AST172" s="44"/>
      <c r="ASU172" s="44"/>
      <c r="ASV172" s="44"/>
      <c r="ASW172" s="44"/>
      <c r="ASX172" s="44"/>
      <c r="ASY172" s="44"/>
      <c r="ASZ172" s="44"/>
      <c r="ATA172" s="44"/>
      <c r="ATB172" s="44"/>
      <c r="ATC172" s="44"/>
      <c r="ATD172" s="44"/>
      <c r="ATE172" s="44"/>
      <c r="ATF172" s="44"/>
      <c r="ATG172" s="44"/>
      <c r="ATH172" s="44"/>
      <c r="ATI172" s="44"/>
      <c r="ATJ172" s="44"/>
      <c r="ATK172" s="44"/>
      <c r="ATL172" s="44"/>
      <c r="ATM172" s="44"/>
      <c r="ATN172" s="44"/>
      <c r="ATO172" s="44"/>
      <c r="ATP172" s="44"/>
      <c r="ATQ172" s="44"/>
      <c r="ATR172" s="44"/>
      <c r="ATS172" s="44"/>
      <c r="ATT172" s="44"/>
      <c r="ATU172" s="44"/>
      <c r="ATV172" s="44"/>
      <c r="ATW172" s="44"/>
      <c r="ATX172" s="44"/>
      <c r="ATY172" s="44"/>
      <c r="ATZ172" s="44"/>
      <c r="AUA172" s="44"/>
      <c r="AUB172" s="44"/>
      <c r="AUC172" s="44"/>
      <c r="AUD172" s="44"/>
      <c r="AUE172" s="44"/>
      <c r="AUF172" s="44"/>
      <c r="AUG172" s="44"/>
      <c r="AUH172" s="44"/>
      <c r="AUI172" s="44"/>
      <c r="AUJ172" s="44"/>
      <c r="AUK172" s="44"/>
      <c r="AUL172" s="44"/>
      <c r="AUM172" s="44"/>
      <c r="AUN172" s="44"/>
      <c r="AUO172" s="44"/>
      <c r="AUP172" s="44"/>
      <c r="AUQ172" s="44"/>
      <c r="AUR172" s="44"/>
      <c r="AUS172" s="44"/>
      <c r="AUT172" s="44"/>
      <c r="AUU172" s="44"/>
      <c r="AUV172" s="44"/>
      <c r="AUW172" s="44"/>
      <c r="AUX172" s="44"/>
      <c r="AUY172" s="44"/>
      <c r="AUZ172" s="44"/>
      <c r="AVA172" s="44"/>
      <c r="AVB172" s="44"/>
      <c r="AVC172" s="44"/>
      <c r="AVD172" s="44"/>
      <c r="AVE172" s="44"/>
      <c r="AVF172" s="44"/>
      <c r="AVG172" s="44"/>
      <c r="AVH172" s="44"/>
      <c r="AVI172" s="44"/>
      <c r="AVJ172" s="44"/>
      <c r="AVK172" s="44"/>
      <c r="AVL172" s="44"/>
      <c r="AVM172" s="44"/>
      <c r="AVN172" s="44"/>
      <c r="AVO172" s="44"/>
      <c r="AVP172" s="44"/>
      <c r="AVQ172" s="44"/>
      <c r="AVR172" s="44"/>
      <c r="AVS172" s="44"/>
      <c r="AVT172" s="44"/>
      <c r="AVU172" s="44"/>
      <c r="AVV172" s="44"/>
      <c r="AVW172" s="44"/>
      <c r="AVX172" s="44"/>
      <c r="AVY172" s="44"/>
      <c r="AVZ172" s="44"/>
      <c r="AWA172" s="44"/>
      <c r="AWB172" s="44"/>
      <c r="AWC172" s="44"/>
      <c r="AWD172" s="44"/>
      <c r="AWE172" s="44"/>
      <c r="AWF172" s="44"/>
      <c r="AWG172" s="44"/>
      <c r="AWH172" s="44"/>
      <c r="AWI172" s="44"/>
      <c r="AWJ172" s="44"/>
      <c r="AWK172" s="44"/>
      <c r="AWL172" s="44"/>
      <c r="AWM172" s="44"/>
      <c r="AWN172" s="44"/>
      <c r="AWO172" s="44"/>
      <c r="AWP172" s="44"/>
      <c r="AWQ172" s="44"/>
      <c r="AWR172" s="44"/>
      <c r="AWS172" s="44"/>
      <c r="AWT172" s="44"/>
      <c r="AWU172" s="44"/>
      <c r="AWV172" s="44"/>
      <c r="AWW172" s="44"/>
      <c r="AWX172" s="44"/>
      <c r="AWY172" s="44"/>
      <c r="AWZ172" s="44"/>
      <c r="AXA172" s="44"/>
      <c r="AXB172" s="44"/>
      <c r="AXC172" s="44"/>
      <c r="AXD172" s="44"/>
      <c r="AXE172" s="44"/>
      <c r="AXF172" s="44"/>
      <c r="AXG172" s="44"/>
      <c r="AXH172" s="44"/>
      <c r="AXI172" s="44"/>
      <c r="AXJ172" s="44"/>
      <c r="AXK172" s="44"/>
      <c r="AXL172" s="44"/>
      <c r="AXM172" s="44"/>
      <c r="AXN172" s="44"/>
      <c r="AXO172" s="44"/>
      <c r="AXP172" s="44"/>
      <c r="AXQ172" s="44"/>
      <c r="AXR172" s="44"/>
      <c r="AXS172" s="44"/>
      <c r="AXT172" s="44"/>
      <c r="AXU172" s="44"/>
      <c r="AXV172" s="44"/>
      <c r="AXW172" s="44"/>
      <c r="AXX172" s="44"/>
      <c r="AXY172" s="44"/>
      <c r="AXZ172" s="44"/>
      <c r="AYA172" s="44"/>
      <c r="AYB172" s="44"/>
      <c r="AYC172" s="44"/>
      <c r="AYD172" s="44"/>
      <c r="AYE172" s="44"/>
      <c r="AYF172" s="44"/>
      <c r="AYG172" s="44"/>
      <c r="AYH172" s="44"/>
      <c r="AYI172" s="44"/>
      <c r="AYJ172" s="44"/>
      <c r="AYK172" s="44"/>
      <c r="AYL172" s="44"/>
      <c r="AYM172" s="44"/>
      <c r="AYN172" s="44"/>
      <c r="AYO172" s="44"/>
      <c r="AYP172" s="44"/>
      <c r="AYQ172" s="44"/>
      <c r="AYR172" s="44"/>
      <c r="AYS172" s="44"/>
      <c r="AYT172" s="44"/>
      <c r="AYU172" s="44"/>
      <c r="AYV172" s="44"/>
      <c r="AYW172" s="44"/>
      <c r="AYX172" s="44"/>
      <c r="AYY172" s="44"/>
      <c r="AYZ172" s="44"/>
      <c r="AZA172" s="44"/>
      <c r="AZB172" s="44"/>
      <c r="AZC172" s="44"/>
      <c r="AZD172" s="44"/>
      <c r="AZE172" s="44"/>
      <c r="AZF172" s="44"/>
      <c r="AZG172" s="44"/>
      <c r="AZH172" s="44"/>
      <c r="AZI172" s="44"/>
      <c r="AZJ172" s="44"/>
      <c r="AZK172" s="44"/>
      <c r="AZL172" s="44"/>
      <c r="AZM172" s="44"/>
      <c r="AZN172" s="44"/>
      <c r="AZO172" s="44"/>
      <c r="AZP172" s="44"/>
      <c r="AZQ172" s="44"/>
      <c r="AZR172" s="44"/>
      <c r="AZS172" s="44"/>
      <c r="AZT172" s="44"/>
      <c r="AZU172" s="44"/>
      <c r="AZV172" s="44"/>
      <c r="AZW172" s="44"/>
      <c r="AZX172" s="44"/>
      <c r="AZY172" s="44"/>
      <c r="AZZ172" s="44"/>
      <c r="BAA172" s="44"/>
      <c r="BAB172" s="44"/>
      <c r="BAC172" s="44"/>
      <c r="BAD172" s="44"/>
      <c r="BAE172" s="44"/>
      <c r="BAF172" s="44"/>
      <c r="BAG172" s="44"/>
      <c r="BAH172" s="44"/>
      <c r="BAI172" s="44"/>
      <c r="BAJ172" s="44"/>
      <c r="BAK172" s="44"/>
      <c r="BAL172" s="44"/>
      <c r="BAM172" s="44"/>
      <c r="BAN172" s="44"/>
      <c r="BAO172" s="44"/>
      <c r="BAP172" s="44"/>
      <c r="BAQ172" s="44"/>
      <c r="BAR172" s="44"/>
      <c r="BAS172" s="44"/>
      <c r="BAT172" s="44"/>
      <c r="BAU172" s="44"/>
      <c r="BAV172" s="44"/>
      <c r="BAW172" s="44"/>
      <c r="BAX172" s="44"/>
      <c r="BAY172" s="44"/>
      <c r="BAZ172" s="44"/>
      <c r="BBA172" s="44"/>
      <c r="BBB172" s="44"/>
      <c r="BBC172" s="44"/>
      <c r="BBD172" s="44"/>
      <c r="BBE172" s="44"/>
      <c r="BBF172" s="44"/>
      <c r="BBG172" s="44"/>
      <c r="BBH172" s="44"/>
      <c r="BBI172" s="44"/>
      <c r="BBJ172" s="44"/>
      <c r="BBK172" s="44"/>
      <c r="BBL172" s="44"/>
      <c r="BBM172" s="44"/>
      <c r="BBN172" s="44"/>
      <c r="BBO172" s="44"/>
      <c r="BBP172" s="44"/>
      <c r="BBQ172" s="44"/>
      <c r="BBR172" s="44"/>
      <c r="BBS172" s="44"/>
      <c r="BBT172" s="44"/>
      <c r="BBU172" s="44"/>
      <c r="BBV172" s="44"/>
      <c r="BBW172" s="44"/>
      <c r="BBX172" s="44"/>
      <c r="BBY172" s="44"/>
      <c r="BBZ172" s="44"/>
      <c r="BCA172" s="44"/>
      <c r="BCB172" s="44"/>
      <c r="BCC172" s="44"/>
      <c r="BCD172" s="44"/>
      <c r="BCE172" s="44"/>
      <c r="BCF172" s="44"/>
      <c r="BCG172" s="44"/>
      <c r="BCH172" s="44"/>
      <c r="BCI172" s="44"/>
      <c r="BCJ172" s="44"/>
      <c r="BCK172" s="44"/>
      <c r="BCL172" s="44"/>
      <c r="BCM172" s="44"/>
      <c r="BCN172" s="44"/>
      <c r="BCO172" s="44"/>
      <c r="BCP172" s="44"/>
      <c r="BCQ172" s="44"/>
      <c r="BCR172" s="44"/>
      <c r="BCS172" s="44"/>
      <c r="BCT172" s="44"/>
      <c r="BCU172" s="44"/>
      <c r="BCV172" s="44"/>
      <c r="BCW172" s="44"/>
      <c r="BCX172" s="44"/>
      <c r="BCY172" s="44"/>
      <c r="BCZ172" s="44"/>
      <c r="BDA172" s="44"/>
      <c r="BDB172" s="44"/>
      <c r="BDC172" s="44"/>
      <c r="BDD172" s="44"/>
      <c r="BDE172" s="44"/>
      <c r="BDF172" s="44"/>
      <c r="BDG172" s="44"/>
      <c r="BDH172" s="44"/>
      <c r="BDI172" s="44"/>
      <c r="BDJ172" s="44"/>
      <c r="BDK172" s="44"/>
      <c r="BDL172" s="44"/>
      <c r="BDM172" s="44"/>
      <c r="BDN172" s="44"/>
      <c r="BDO172" s="44"/>
      <c r="BDP172" s="44"/>
      <c r="BDQ172" s="44"/>
      <c r="BDR172" s="44"/>
      <c r="BDS172" s="44"/>
      <c r="BDT172" s="44"/>
      <c r="BDU172" s="44"/>
      <c r="BDV172" s="44"/>
      <c r="BDW172" s="44"/>
      <c r="BDX172" s="44"/>
      <c r="BDY172" s="44"/>
      <c r="BDZ172" s="44"/>
      <c r="BEA172" s="44"/>
      <c r="BEB172" s="44"/>
      <c r="BEC172" s="44"/>
      <c r="BED172" s="44"/>
      <c r="BEE172" s="44"/>
      <c r="BEF172" s="44"/>
      <c r="BEG172" s="44"/>
      <c r="BEH172" s="44"/>
      <c r="BEI172" s="44"/>
      <c r="BEJ172" s="44"/>
      <c r="BEK172" s="44"/>
      <c r="BEL172" s="44"/>
      <c r="BEM172" s="44"/>
      <c r="BEN172" s="44"/>
      <c r="BEO172" s="44"/>
      <c r="BEP172" s="44"/>
      <c r="BEQ172" s="44"/>
      <c r="BER172" s="44"/>
      <c r="BES172" s="44"/>
      <c r="BET172" s="44"/>
      <c r="BEU172" s="44"/>
      <c r="BEV172" s="44"/>
      <c r="BEW172" s="44"/>
      <c r="BEX172" s="44"/>
      <c r="BEY172" s="44"/>
      <c r="BEZ172" s="44"/>
      <c r="BFA172" s="44"/>
      <c r="BFB172" s="44"/>
      <c r="BFC172" s="44"/>
      <c r="BFD172" s="44"/>
      <c r="BFE172" s="44"/>
      <c r="BFF172" s="44"/>
      <c r="BFG172" s="44"/>
      <c r="BFH172" s="44"/>
      <c r="BFI172" s="44"/>
      <c r="BFJ172" s="44"/>
      <c r="BFK172" s="44"/>
      <c r="BFL172" s="44"/>
      <c r="BFM172" s="44"/>
      <c r="BFN172" s="44"/>
      <c r="BFO172" s="44"/>
      <c r="BFP172" s="44"/>
      <c r="BFQ172" s="44"/>
      <c r="BFR172" s="44"/>
      <c r="BFS172" s="44"/>
      <c r="BFT172" s="44"/>
      <c r="BFU172" s="44"/>
      <c r="BFV172" s="44"/>
      <c r="BFW172" s="44"/>
      <c r="BFX172" s="44"/>
      <c r="BFY172" s="44"/>
      <c r="BFZ172" s="44"/>
      <c r="BGA172" s="44"/>
      <c r="BGB172" s="44"/>
      <c r="BGC172" s="44"/>
      <c r="BGD172" s="44"/>
      <c r="BGE172" s="44"/>
      <c r="BGF172" s="44"/>
      <c r="BGG172" s="44"/>
      <c r="BGH172" s="44"/>
      <c r="BGI172" s="44"/>
      <c r="BGJ172" s="44"/>
      <c r="BGK172" s="44"/>
      <c r="BGL172" s="44"/>
      <c r="BGM172" s="44"/>
      <c r="BGN172" s="44"/>
      <c r="BGO172" s="44"/>
      <c r="BGP172" s="44"/>
      <c r="BGQ172" s="44"/>
      <c r="BGR172" s="44"/>
      <c r="BGS172" s="44"/>
      <c r="BGT172" s="44"/>
      <c r="BGU172" s="44"/>
      <c r="BGV172" s="44"/>
      <c r="BGW172" s="44"/>
      <c r="BGX172" s="44"/>
      <c r="BGY172" s="44"/>
      <c r="BGZ172" s="44"/>
      <c r="BHA172" s="44"/>
      <c r="BHB172" s="44"/>
      <c r="BHC172" s="44"/>
      <c r="BHD172" s="44"/>
      <c r="BHE172" s="44"/>
      <c r="BHF172" s="44"/>
      <c r="BHG172" s="44"/>
      <c r="BHH172" s="44"/>
      <c r="BHI172" s="44"/>
      <c r="BHJ172" s="44"/>
      <c r="BHK172" s="44"/>
      <c r="BHL172" s="44"/>
      <c r="BHM172" s="44"/>
      <c r="BHN172" s="44"/>
      <c r="BHO172" s="44"/>
      <c r="BHP172" s="44"/>
      <c r="BHQ172" s="44"/>
      <c r="BHR172" s="44"/>
      <c r="BHS172" s="44"/>
      <c r="BHT172" s="44"/>
      <c r="BHU172" s="44"/>
      <c r="BHV172" s="44"/>
      <c r="BHW172" s="44"/>
      <c r="BHX172" s="44"/>
      <c r="BHY172" s="44"/>
      <c r="BHZ172" s="44"/>
      <c r="BIA172" s="44"/>
      <c r="BIB172" s="44"/>
      <c r="BIC172" s="44"/>
      <c r="BID172" s="44"/>
      <c r="BIE172" s="44"/>
      <c r="BIF172" s="44"/>
      <c r="BIG172" s="44"/>
      <c r="BIH172" s="44"/>
      <c r="BII172" s="44"/>
      <c r="BIJ172" s="44"/>
      <c r="BIK172" s="44"/>
      <c r="BIL172" s="44"/>
      <c r="BIM172" s="44"/>
      <c r="BIN172" s="44"/>
      <c r="BIO172" s="44"/>
      <c r="BIP172" s="44"/>
      <c r="BIQ172" s="44"/>
      <c r="BIR172" s="44"/>
      <c r="BIS172" s="44"/>
      <c r="BIT172" s="44"/>
      <c r="BIU172" s="44"/>
      <c r="BIV172" s="44"/>
      <c r="BIW172" s="44"/>
      <c r="BIX172" s="44"/>
      <c r="BIY172" s="44"/>
      <c r="BIZ172" s="44"/>
      <c r="BJA172" s="44"/>
      <c r="BJB172" s="44"/>
      <c r="BJC172" s="44"/>
      <c r="BJD172" s="44"/>
      <c r="BJE172" s="44"/>
      <c r="BJF172" s="44"/>
      <c r="BJG172" s="44"/>
      <c r="BJH172" s="44"/>
      <c r="BJI172" s="44"/>
      <c r="BJJ172" s="44"/>
      <c r="BJK172" s="44"/>
      <c r="BJL172" s="44"/>
      <c r="BJM172" s="44"/>
      <c r="BJN172" s="44"/>
      <c r="BJO172" s="44"/>
      <c r="BJP172" s="44"/>
      <c r="BJQ172" s="44"/>
      <c r="BJR172" s="44"/>
      <c r="BJS172" s="44"/>
      <c r="BJT172" s="44"/>
      <c r="BJU172" s="44"/>
      <c r="BJV172" s="44"/>
      <c r="BJW172" s="44"/>
      <c r="BJX172" s="44"/>
      <c r="BJY172" s="44"/>
      <c r="BJZ172" s="44"/>
      <c r="BKA172" s="44"/>
      <c r="BKB172" s="44"/>
      <c r="BKC172" s="44"/>
      <c r="BKD172" s="44"/>
      <c r="BKE172" s="44"/>
      <c r="BKF172" s="44"/>
      <c r="BKG172" s="44"/>
      <c r="BKH172" s="44"/>
      <c r="BKI172" s="44"/>
      <c r="BKJ172" s="44"/>
      <c r="BKK172" s="44"/>
      <c r="BKL172" s="44"/>
      <c r="BKM172" s="44"/>
      <c r="BKN172" s="44"/>
      <c r="BKO172" s="44"/>
      <c r="BKP172" s="44"/>
      <c r="BKQ172" s="44"/>
      <c r="BKR172" s="44"/>
      <c r="BKS172" s="44"/>
      <c r="BKT172" s="44"/>
      <c r="BKU172" s="44"/>
      <c r="BKV172" s="44"/>
      <c r="BKW172" s="44"/>
      <c r="BKX172" s="44"/>
      <c r="BKY172" s="44"/>
      <c r="BKZ172" s="44"/>
      <c r="BLA172" s="44"/>
      <c r="BLB172" s="44"/>
      <c r="BLC172" s="44"/>
      <c r="BLD172" s="44"/>
      <c r="BLE172" s="44"/>
      <c r="BLF172" s="44"/>
      <c r="BLG172" s="44"/>
      <c r="BLH172" s="44"/>
      <c r="BLI172" s="44"/>
      <c r="BLJ172" s="44"/>
      <c r="BLK172" s="44"/>
      <c r="BLL172" s="44"/>
      <c r="BLM172" s="44"/>
      <c r="BLN172" s="44"/>
      <c r="BLO172" s="44"/>
      <c r="BLP172" s="44"/>
      <c r="BLQ172" s="44"/>
      <c r="BLR172" s="44"/>
      <c r="BLS172" s="44"/>
      <c r="BLT172" s="44"/>
      <c r="BLU172" s="44"/>
      <c r="BLV172" s="44"/>
      <c r="BLW172" s="44"/>
      <c r="BLX172" s="44"/>
      <c r="BLY172" s="44"/>
      <c r="BLZ172" s="44"/>
      <c r="BMA172" s="44"/>
      <c r="BMB172" s="44"/>
      <c r="BMC172" s="44"/>
      <c r="BMD172" s="44"/>
      <c r="BME172" s="44"/>
      <c r="BMF172" s="44"/>
      <c r="BMG172" s="44"/>
      <c r="BMH172" s="44"/>
      <c r="BMI172" s="44"/>
      <c r="BMJ172" s="44"/>
      <c r="BMK172" s="44"/>
      <c r="BML172" s="44"/>
      <c r="BMM172" s="44"/>
      <c r="BMN172" s="44"/>
      <c r="BMO172" s="44"/>
      <c r="BMP172" s="44"/>
      <c r="BMQ172" s="44"/>
      <c r="BMR172" s="44"/>
      <c r="BMS172" s="44"/>
      <c r="BMT172" s="44"/>
      <c r="BMU172" s="44"/>
      <c r="BMV172" s="44"/>
      <c r="BMW172" s="44"/>
      <c r="BMX172" s="44"/>
      <c r="BMY172" s="44"/>
      <c r="BMZ172" s="44"/>
      <c r="BNA172" s="44"/>
      <c r="BNB172" s="44"/>
      <c r="BNC172" s="44"/>
      <c r="BND172" s="44"/>
      <c r="BNE172" s="44"/>
      <c r="BNF172" s="44"/>
      <c r="BNG172" s="44"/>
      <c r="BNH172" s="44"/>
      <c r="BNI172" s="44"/>
      <c r="BNJ172" s="44"/>
      <c r="BNK172" s="44"/>
      <c r="BNL172" s="44"/>
      <c r="BNM172" s="44"/>
      <c r="BNN172" s="44"/>
      <c r="BNO172" s="44"/>
      <c r="BNP172" s="44"/>
      <c r="BNQ172" s="44"/>
      <c r="BNR172" s="44"/>
      <c r="BNS172" s="44"/>
      <c r="BNT172" s="44"/>
      <c r="BNU172" s="44"/>
      <c r="BNV172" s="44"/>
      <c r="BNW172" s="44"/>
      <c r="BNX172" s="44"/>
      <c r="BNY172" s="44"/>
      <c r="BNZ172" s="44"/>
      <c r="BOA172" s="44"/>
      <c r="BOB172" s="44"/>
      <c r="BOC172" s="44"/>
      <c r="BOD172" s="44"/>
      <c r="BOE172" s="44"/>
      <c r="BOF172" s="44"/>
      <c r="BOG172" s="44"/>
      <c r="BOH172" s="44"/>
      <c r="BOI172" s="44"/>
      <c r="BOJ172" s="44"/>
      <c r="BOK172" s="44"/>
      <c r="BOL172" s="44"/>
      <c r="BOM172" s="44"/>
      <c r="BON172" s="44"/>
      <c r="BOO172" s="44"/>
      <c r="BOP172" s="44"/>
      <c r="BOQ172" s="44"/>
      <c r="BOR172" s="44"/>
      <c r="BOS172" s="44"/>
      <c r="BOT172" s="44"/>
      <c r="BOU172" s="44"/>
      <c r="BOV172" s="44"/>
      <c r="BOW172" s="44"/>
      <c r="BOX172" s="44"/>
      <c r="BOY172" s="44"/>
      <c r="BOZ172" s="44"/>
      <c r="BPA172" s="44"/>
      <c r="BPB172" s="44"/>
      <c r="BPC172" s="44"/>
      <c r="BPD172" s="44"/>
      <c r="BPE172" s="44"/>
      <c r="BPF172" s="44"/>
      <c r="BPG172" s="44"/>
      <c r="BPH172" s="44"/>
      <c r="BPI172" s="44"/>
      <c r="BPJ172" s="44"/>
      <c r="BPK172" s="44"/>
      <c r="BPL172" s="44"/>
      <c r="BPM172" s="44"/>
      <c r="BPN172" s="44"/>
      <c r="BPO172" s="44"/>
      <c r="BPP172" s="44"/>
      <c r="BPQ172" s="44"/>
      <c r="BPR172" s="44"/>
      <c r="BPS172" s="44"/>
      <c r="BPT172" s="44"/>
      <c r="BPU172" s="44"/>
      <c r="BPV172" s="44"/>
      <c r="BPW172" s="44"/>
      <c r="BPX172" s="44"/>
      <c r="BPY172" s="44"/>
      <c r="BPZ172" s="44"/>
      <c r="BQA172" s="44"/>
      <c r="BQB172" s="44"/>
      <c r="BQC172" s="44"/>
      <c r="BQD172" s="44"/>
      <c r="BQE172" s="44"/>
      <c r="BQF172" s="44"/>
      <c r="BQG172" s="44"/>
      <c r="BQH172" s="44"/>
      <c r="BQI172" s="44"/>
      <c r="BQJ172" s="44"/>
      <c r="BQK172" s="44"/>
      <c r="BQL172" s="44"/>
      <c r="BQM172" s="44"/>
      <c r="BQN172" s="44"/>
      <c r="BQO172" s="44"/>
      <c r="BQP172" s="44"/>
      <c r="BQQ172" s="44"/>
      <c r="BQR172" s="44"/>
      <c r="BQS172" s="44"/>
      <c r="BQT172" s="44"/>
      <c r="BQU172" s="44"/>
      <c r="BQV172" s="44"/>
      <c r="BQW172" s="44"/>
      <c r="BQX172" s="44"/>
      <c r="BQY172" s="44"/>
      <c r="BQZ172" s="44"/>
      <c r="BRA172" s="44"/>
      <c r="BRB172" s="44"/>
      <c r="BRC172" s="44"/>
      <c r="BRD172" s="44"/>
      <c r="BRE172" s="44"/>
      <c r="BRF172" s="44"/>
      <c r="BRG172" s="44"/>
      <c r="BRH172" s="44"/>
      <c r="BRI172" s="44"/>
      <c r="BRJ172" s="44"/>
      <c r="BRK172" s="44"/>
      <c r="BRL172" s="44"/>
      <c r="BRM172" s="44"/>
      <c r="BRN172" s="44"/>
      <c r="BRO172" s="44"/>
      <c r="BRP172" s="44"/>
      <c r="BRQ172" s="44"/>
      <c r="BRR172" s="44"/>
      <c r="BRS172" s="44"/>
      <c r="BRT172" s="44"/>
      <c r="BRU172" s="44"/>
      <c r="BRV172" s="44"/>
      <c r="BRW172" s="44"/>
      <c r="BRX172" s="44"/>
      <c r="BRY172" s="44"/>
      <c r="BRZ172" s="44"/>
      <c r="BSA172" s="44"/>
      <c r="BSB172" s="44"/>
      <c r="BSC172" s="44"/>
      <c r="BSD172" s="44"/>
      <c r="BSE172" s="44"/>
      <c r="BSF172" s="44"/>
      <c r="BSG172" s="44"/>
      <c r="BSH172" s="44"/>
      <c r="BSI172" s="44"/>
      <c r="BSJ172" s="44"/>
      <c r="BSK172" s="44"/>
      <c r="BSL172" s="44"/>
      <c r="BSM172" s="44"/>
      <c r="BSN172" s="44"/>
      <c r="BSO172" s="44"/>
      <c r="BSP172" s="44"/>
      <c r="BSQ172" s="44"/>
      <c r="BSR172" s="44"/>
      <c r="BSS172" s="44"/>
      <c r="BST172" s="44"/>
      <c r="BSU172" s="44"/>
      <c r="BSV172" s="44"/>
      <c r="BSW172" s="44"/>
      <c r="BSX172" s="44"/>
      <c r="BSY172" s="44"/>
      <c r="BSZ172" s="44"/>
      <c r="BTA172" s="44"/>
      <c r="BTB172" s="44"/>
      <c r="BTC172" s="44"/>
      <c r="BTD172" s="44"/>
      <c r="BTE172" s="44"/>
      <c r="BTF172" s="44"/>
      <c r="BTG172" s="44"/>
      <c r="BTH172" s="44"/>
      <c r="BTI172" s="44"/>
      <c r="BTJ172" s="44"/>
      <c r="BTK172" s="44"/>
      <c r="BTL172" s="44"/>
      <c r="BTM172" s="44"/>
      <c r="BTN172" s="44"/>
      <c r="BTO172" s="44"/>
      <c r="BTP172" s="44"/>
      <c r="BTQ172" s="44"/>
      <c r="BTR172" s="44"/>
      <c r="BTS172" s="44"/>
      <c r="BTT172" s="44"/>
      <c r="BTU172" s="44"/>
      <c r="BTV172" s="44"/>
      <c r="BTW172" s="44"/>
      <c r="BTX172" s="44"/>
      <c r="BTY172" s="44"/>
      <c r="BTZ172" s="44"/>
      <c r="BUA172" s="44"/>
      <c r="BUB172" s="44"/>
      <c r="BUC172" s="44"/>
      <c r="BUD172" s="44"/>
      <c r="BUE172" s="44"/>
      <c r="BUF172" s="44"/>
      <c r="BUG172" s="44"/>
      <c r="BUH172" s="44"/>
      <c r="BUI172" s="44"/>
      <c r="BUJ172" s="44"/>
      <c r="BUK172" s="44"/>
      <c r="BUL172" s="44"/>
      <c r="BUM172" s="44"/>
      <c r="BUN172" s="44"/>
      <c r="BUO172" s="44"/>
      <c r="BUP172" s="44"/>
      <c r="BUQ172" s="44"/>
      <c r="BUR172" s="44"/>
      <c r="BUS172" s="44"/>
      <c r="BUT172" s="44"/>
      <c r="BUU172" s="44"/>
      <c r="BUV172" s="44"/>
      <c r="BUW172" s="44"/>
      <c r="BUX172" s="44"/>
      <c r="BUY172" s="44"/>
      <c r="BUZ172" s="44"/>
      <c r="BVA172" s="44"/>
      <c r="BVB172" s="44"/>
      <c r="BVC172" s="44"/>
      <c r="BVD172" s="44"/>
      <c r="BVE172" s="44"/>
      <c r="BVF172" s="44"/>
      <c r="BVG172" s="44"/>
      <c r="BVH172" s="44"/>
      <c r="BVI172" s="44"/>
      <c r="BVJ172" s="44"/>
      <c r="BVK172" s="44"/>
      <c r="BVL172" s="44"/>
      <c r="BVM172" s="44"/>
      <c r="BVN172" s="44"/>
      <c r="BVO172" s="44"/>
      <c r="BVP172" s="44"/>
      <c r="BVQ172" s="44"/>
      <c r="BVR172" s="44"/>
      <c r="BVS172" s="44"/>
      <c r="BVT172" s="44"/>
      <c r="BVU172" s="44"/>
      <c r="BVV172" s="44"/>
      <c r="BVW172" s="44"/>
      <c r="BVX172" s="44"/>
      <c r="BVY172" s="44"/>
      <c r="BVZ172" s="44"/>
      <c r="BWA172" s="44"/>
      <c r="BWB172" s="44"/>
      <c r="BWC172" s="44"/>
      <c r="BWD172" s="44"/>
      <c r="BWE172" s="44"/>
      <c r="BWF172" s="44"/>
      <c r="BWG172" s="44"/>
      <c r="BWH172" s="44"/>
      <c r="BWI172" s="44"/>
      <c r="BWJ172" s="44"/>
      <c r="BWK172" s="44"/>
      <c r="BWL172" s="44"/>
      <c r="BWM172" s="44"/>
      <c r="BWN172" s="44"/>
      <c r="BWO172" s="44"/>
      <c r="BWP172" s="44"/>
      <c r="BWQ172" s="44"/>
      <c r="BWR172" s="44"/>
      <c r="BWS172" s="44"/>
      <c r="BWT172" s="44"/>
      <c r="BWU172" s="44"/>
      <c r="BWV172" s="44"/>
      <c r="BWW172" s="44"/>
      <c r="BWX172" s="44"/>
      <c r="BWY172" s="44"/>
      <c r="BWZ172" s="44"/>
      <c r="BXA172" s="44"/>
      <c r="BXB172" s="44"/>
      <c r="BXC172" s="44"/>
      <c r="BXD172" s="44"/>
      <c r="BXE172" s="44"/>
      <c r="BXF172" s="44"/>
      <c r="BXG172" s="44"/>
      <c r="BXH172" s="44"/>
      <c r="BXI172" s="44"/>
      <c r="BXJ172" s="44"/>
      <c r="BXK172" s="44"/>
      <c r="BXL172" s="44"/>
      <c r="BXM172" s="44"/>
      <c r="BXN172" s="44"/>
      <c r="BXO172" s="44"/>
      <c r="BXP172" s="44"/>
      <c r="BXQ172" s="44"/>
      <c r="BXR172" s="44"/>
      <c r="BXS172" s="44"/>
      <c r="BXT172" s="44"/>
      <c r="BXU172" s="44"/>
      <c r="BXV172" s="44"/>
      <c r="BXW172" s="44"/>
      <c r="BXX172" s="44"/>
      <c r="BXY172" s="44"/>
      <c r="BXZ172" s="44"/>
      <c r="BYA172" s="44"/>
      <c r="BYB172" s="44"/>
      <c r="BYC172" s="44"/>
      <c r="BYD172" s="44"/>
      <c r="BYE172" s="44"/>
      <c r="BYF172" s="44"/>
      <c r="BYG172" s="44"/>
      <c r="BYH172" s="44"/>
      <c r="BYI172" s="44"/>
      <c r="BYJ172" s="44"/>
      <c r="BYK172" s="44"/>
      <c r="BYL172" s="44"/>
      <c r="BYM172" s="44"/>
      <c r="BYN172" s="44"/>
      <c r="BYO172" s="44"/>
      <c r="BYP172" s="44"/>
      <c r="BYQ172" s="44"/>
      <c r="BYR172" s="44"/>
      <c r="BYS172" s="44"/>
      <c r="BYT172" s="44"/>
      <c r="BYU172" s="44"/>
      <c r="BYV172" s="44"/>
      <c r="BYW172" s="44"/>
      <c r="BYX172" s="44"/>
      <c r="BYY172" s="44"/>
      <c r="BYZ172" s="44"/>
      <c r="BZA172" s="44"/>
      <c r="BZB172" s="44"/>
      <c r="BZC172" s="44"/>
      <c r="BZD172" s="44"/>
      <c r="BZE172" s="44"/>
      <c r="BZF172" s="44"/>
      <c r="BZG172" s="44"/>
      <c r="BZH172" s="44"/>
      <c r="BZI172" s="44"/>
      <c r="BZJ172" s="44"/>
      <c r="BZK172" s="44"/>
      <c r="BZL172" s="44"/>
      <c r="BZM172" s="44"/>
      <c r="BZN172" s="44"/>
      <c r="BZO172" s="44"/>
      <c r="BZP172" s="44"/>
      <c r="BZQ172" s="44"/>
      <c r="BZR172" s="44"/>
      <c r="BZS172" s="44"/>
      <c r="BZT172" s="44"/>
      <c r="BZU172" s="44"/>
      <c r="BZV172" s="44"/>
      <c r="BZW172" s="44"/>
      <c r="BZX172" s="44"/>
      <c r="BZY172" s="44"/>
      <c r="BZZ172" s="44"/>
      <c r="CAA172" s="44"/>
      <c r="CAB172" s="44"/>
      <c r="CAC172" s="44"/>
      <c r="CAD172" s="44"/>
      <c r="CAE172" s="44"/>
      <c r="CAF172" s="44"/>
      <c r="CAG172" s="44"/>
      <c r="CAH172" s="44"/>
      <c r="CAI172" s="44"/>
      <c r="CAJ172" s="44"/>
      <c r="CAK172" s="44"/>
      <c r="CAL172" s="44"/>
      <c r="CAM172" s="44"/>
      <c r="CAN172" s="44"/>
      <c r="CAO172" s="44"/>
      <c r="CAP172" s="44"/>
      <c r="CAQ172" s="44"/>
      <c r="CAR172" s="44"/>
      <c r="CAS172" s="44"/>
      <c r="CAT172" s="44"/>
      <c r="CAU172" s="44"/>
      <c r="CAV172" s="44"/>
      <c r="CAW172" s="44"/>
      <c r="CAX172" s="44"/>
      <c r="CAY172" s="44"/>
      <c r="CAZ172" s="44"/>
      <c r="CBA172" s="44"/>
      <c r="CBB172" s="44"/>
      <c r="CBC172" s="44"/>
      <c r="CBD172" s="44"/>
      <c r="CBE172" s="44"/>
      <c r="CBF172" s="44"/>
      <c r="CBG172" s="44"/>
      <c r="CBH172" s="44"/>
      <c r="CBI172" s="44"/>
      <c r="CBJ172" s="44"/>
      <c r="CBK172" s="44"/>
      <c r="CBL172" s="44"/>
      <c r="CBM172" s="44"/>
      <c r="CBN172" s="44"/>
      <c r="CBO172" s="44"/>
      <c r="CBP172" s="44"/>
      <c r="CBQ172" s="44"/>
      <c r="CBR172" s="44"/>
      <c r="CBS172" s="44"/>
      <c r="CBT172" s="44"/>
      <c r="CBU172" s="44"/>
      <c r="CBV172" s="44"/>
      <c r="CBW172" s="44"/>
      <c r="CBX172" s="44"/>
      <c r="CBY172" s="44"/>
      <c r="CBZ172" s="44"/>
      <c r="CCA172" s="44"/>
      <c r="CCB172" s="44"/>
      <c r="CCC172" s="44"/>
      <c r="CCD172" s="44"/>
      <c r="CCE172" s="44"/>
      <c r="CCF172" s="44"/>
      <c r="CCG172" s="44"/>
      <c r="CCH172" s="44"/>
      <c r="CCI172" s="44"/>
      <c r="CCJ172" s="44"/>
      <c r="CCK172" s="44"/>
      <c r="CCL172" s="44"/>
      <c r="CCM172" s="44"/>
      <c r="CCN172" s="44"/>
      <c r="CCO172" s="44"/>
      <c r="CCP172" s="44"/>
      <c r="CCQ172" s="44"/>
      <c r="CCR172" s="44"/>
      <c r="CCS172" s="44"/>
      <c r="CCT172" s="44"/>
      <c r="CCU172" s="44"/>
      <c r="CCV172" s="44"/>
      <c r="CCW172" s="44"/>
      <c r="CCX172" s="44"/>
      <c r="CCY172" s="44"/>
      <c r="CCZ172" s="44"/>
      <c r="CDA172" s="44"/>
      <c r="CDB172" s="44"/>
      <c r="CDC172" s="44"/>
      <c r="CDD172" s="44"/>
      <c r="CDE172" s="44"/>
      <c r="CDF172" s="44"/>
      <c r="CDG172" s="44"/>
      <c r="CDH172" s="44"/>
      <c r="CDI172" s="44"/>
      <c r="CDJ172" s="44"/>
      <c r="CDK172" s="44"/>
      <c r="CDL172" s="44"/>
      <c r="CDM172" s="44"/>
      <c r="CDN172" s="44"/>
      <c r="CDO172" s="44"/>
      <c r="CDP172" s="44"/>
      <c r="CDQ172" s="44"/>
      <c r="CDR172" s="44"/>
      <c r="CDS172" s="44"/>
      <c r="CDT172" s="44"/>
      <c r="CDU172" s="44"/>
      <c r="CDV172" s="44"/>
      <c r="CDW172" s="44"/>
      <c r="CDX172" s="44"/>
      <c r="CDY172" s="44"/>
      <c r="CDZ172" s="44"/>
      <c r="CEA172" s="44"/>
      <c r="CEB172" s="44"/>
      <c r="CEC172" s="44"/>
      <c r="CED172" s="44"/>
      <c r="CEE172" s="44"/>
      <c r="CEF172" s="44"/>
      <c r="CEG172" s="44"/>
      <c r="CEH172" s="44"/>
      <c r="CEI172" s="44"/>
      <c r="CEJ172" s="44"/>
      <c r="CEK172" s="44"/>
      <c r="CEL172" s="44"/>
      <c r="CEM172" s="44"/>
      <c r="CEN172" s="44"/>
      <c r="CEO172" s="44"/>
      <c r="CEP172" s="44"/>
      <c r="CEQ172" s="44"/>
      <c r="CER172" s="44"/>
      <c r="CES172" s="44"/>
      <c r="CET172" s="44"/>
      <c r="CEU172" s="44"/>
      <c r="CEV172" s="44"/>
      <c r="CEW172" s="44"/>
      <c r="CEX172" s="44"/>
      <c r="CEY172" s="44"/>
      <c r="CEZ172" s="44"/>
      <c r="CFA172" s="44"/>
      <c r="CFB172" s="44"/>
      <c r="CFC172" s="44"/>
      <c r="CFD172" s="44"/>
      <c r="CFE172" s="44"/>
      <c r="CFF172" s="44"/>
      <c r="CFG172" s="44"/>
      <c r="CFH172" s="44"/>
      <c r="CFI172" s="44"/>
      <c r="CFJ172" s="44"/>
      <c r="CFK172" s="44"/>
      <c r="CFL172" s="44"/>
      <c r="CFM172" s="44"/>
      <c r="CFN172" s="44"/>
      <c r="CFO172" s="44"/>
      <c r="CFP172" s="44"/>
      <c r="CFQ172" s="44"/>
      <c r="CFR172" s="44"/>
      <c r="CFS172" s="44"/>
      <c r="CFT172" s="44"/>
      <c r="CFU172" s="44"/>
      <c r="CFV172" s="44"/>
      <c r="CFW172" s="44"/>
      <c r="CFX172" s="44"/>
      <c r="CFY172" s="44"/>
      <c r="CFZ172" s="44"/>
      <c r="CGA172" s="44"/>
      <c r="CGB172" s="44"/>
      <c r="CGC172" s="44"/>
      <c r="CGD172" s="44"/>
      <c r="CGE172" s="44"/>
      <c r="CGF172" s="44"/>
      <c r="CGG172" s="44"/>
      <c r="CGH172" s="44"/>
      <c r="CGI172" s="44"/>
      <c r="CGJ172" s="44"/>
      <c r="CGK172" s="44"/>
      <c r="CGL172" s="44"/>
      <c r="CGM172" s="44"/>
      <c r="CGN172" s="44"/>
      <c r="CGO172" s="44"/>
      <c r="CGP172" s="44"/>
      <c r="CGQ172" s="44"/>
      <c r="CGR172" s="44"/>
      <c r="CGS172" s="44"/>
      <c r="CGT172" s="44"/>
      <c r="CGU172" s="44"/>
      <c r="CGV172" s="44"/>
      <c r="CGW172" s="44"/>
      <c r="CGX172" s="44"/>
      <c r="CGY172" s="44"/>
      <c r="CGZ172" s="44"/>
      <c r="CHA172" s="44"/>
      <c r="CHB172" s="44"/>
      <c r="CHC172" s="44"/>
      <c r="CHD172" s="44"/>
      <c r="CHE172" s="44"/>
      <c r="CHF172" s="44"/>
      <c r="CHG172" s="44"/>
      <c r="CHH172" s="44"/>
      <c r="CHI172" s="44"/>
      <c r="CHJ172" s="44"/>
      <c r="CHK172" s="44"/>
      <c r="CHL172" s="44"/>
      <c r="CHM172" s="44"/>
      <c r="CHN172" s="44"/>
      <c r="CHO172" s="44"/>
      <c r="CHP172" s="44"/>
      <c r="CHQ172" s="44"/>
      <c r="CHR172" s="44"/>
      <c r="CHS172" s="44"/>
      <c r="CHT172" s="44"/>
      <c r="CHU172" s="44"/>
      <c r="CHV172" s="44"/>
      <c r="CHW172" s="44"/>
      <c r="CHX172" s="44"/>
      <c r="CHY172" s="44"/>
      <c r="CHZ172" s="44"/>
      <c r="CIA172" s="44"/>
      <c r="CIB172" s="44"/>
      <c r="CIC172" s="44"/>
      <c r="CID172" s="44"/>
      <c r="CIE172" s="44"/>
      <c r="CIF172" s="44"/>
      <c r="CIG172" s="44"/>
      <c r="CIH172" s="44"/>
      <c r="CII172" s="44"/>
      <c r="CIJ172" s="44"/>
      <c r="CIK172" s="44"/>
      <c r="CIL172" s="44"/>
      <c r="CIM172" s="44"/>
      <c r="CIN172" s="44"/>
      <c r="CIO172" s="44"/>
      <c r="CIP172" s="44"/>
      <c r="CIQ172" s="44"/>
      <c r="CIR172" s="44"/>
      <c r="CIS172" s="44"/>
      <c r="CIT172" s="44"/>
      <c r="CIU172" s="44"/>
      <c r="CIV172" s="44"/>
      <c r="CIW172" s="44"/>
      <c r="CIX172" s="44"/>
      <c r="CIY172" s="44"/>
      <c r="CIZ172" s="44"/>
      <c r="CJA172" s="44"/>
      <c r="CJB172" s="44"/>
      <c r="CJC172" s="44"/>
      <c r="CJD172" s="44"/>
      <c r="CJE172" s="44"/>
      <c r="CJF172" s="44"/>
      <c r="CJG172" s="44"/>
      <c r="CJH172" s="44"/>
      <c r="CJI172" s="44"/>
      <c r="CJJ172" s="44"/>
      <c r="CJK172" s="44"/>
      <c r="CJL172" s="44"/>
      <c r="CJM172" s="44"/>
      <c r="CJN172" s="44"/>
      <c r="CJO172" s="44"/>
      <c r="CJP172" s="44"/>
      <c r="CJQ172" s="44"/>
      <c r="CJR172" s="44"/>
      <c r="CJS172" s="44"/>
      <c r="CJT172" s="44"/>
      <c r="CJU172" s="44"/>
      <c r="CJV172" s="44"/>
      <c r="CJW172" s="44"/>
      <c r="CJX172" s="44"/>
      <c r="CJY172" s="44"/>
      <c r="CJZ172" s="44"/>
      <c r="CKA172" s="44"/>
      <c r="CKB172" s="44"/>
      <c r="CKC172" s="44"/>
      <c r="CKD172" s="44"/>
      <c r="CKE172" s="44"/>
      <c r="CKF172" s="44"/>
      <c r="CKG172" s="44"/>
      <c r="CKH172" s="44"/>
      <c r="CKI172" s="44"/>
      <c r="CKJ172" s="44"/>
      <c r="CKK172" s="44"/>
      <c r="CKL172" s="44"/>
      <c r="CKM172" s="44"/>
      <c r="CKN172" s="44"/>
      <c r="CKO172" s="44"/>
      <c r="CKP172" s="44"/>
      <c r="CKQ172" s="44"/>
      <c r="CKR172" s="44"/>
      <c r="CKS172" s="44"/>
      <c r="CKT172" s="44"/>
      <c r="CKU172" s="44"/>
      <c r="CKV172" s="44"/>
      <c r="CKW172" s="44"/>
      <c r="CKX172" s="44"/>
      <c r="CKY172" s="44"/>
      <c r="CKZ172" s="44"/>
      <c r="CLA172" s="44"/>
      <c r="CLB172" s="44"/>
      <c r="CLC172" s="44"/>
      <c r="CLD172" s="44"/>
      <c r="CLE172" s="44"/>
      <c r="CLF172" s="44"/>
      <c r="CLG172" s="44"/>
      <c r="CLH172" s="44"/>
      <c r="CLI172" s="44"/>
      <c r="CLJ172" s="44"/>
      <c r="CLK172" s="44"/>
      <c r="CLL172" s="44"/>
      <c r="CLM172" s="44"/>
      <c r="CLN172" s="44"/>
      <c r="CLO172" s="44"/>
      <c r="CLP172" s="44"/>
      <c r="CLQ172" s="44"/>
      <c r="CLR172" s="44"/>
      <c r="CLS172" s="44"/>
      <c r="CLT172" s="44"/>
      <c r="CLU172" s="44"/>
      <c r="CLV172" s="44"/>
      <c r="CLW172" s="44"/>
      <c r="CLX172" s="44"/>
      <c r="CLY172" s="44"/>
      <c r="CLZ172" s="44"/>
      <c r="CMA172" s="44"/>
      <c r="CMB172" s="44"/>
      <c r="CMC172" s="44"/>
      <c r="CMD172" s="44"/>
      <c r="CME172" s="44"/>
      <c r="CMF172" s="44"/>
      <c r="CMG172" s="44"/>
      <c r="CMH172" s="44"/>
      <c r="CMI172" s="44"/>
      <c r="CMJ172" s="44"/>
      <c r="CMK172" s="44"/>
      <c r="CML172" s="44"/>
      <c r="CMM172" s="44"/>
      <c r="CMN172" s="44"/>
      <c r="CMO172" s="44"/>
      <c r="CMP172" s="44"/>
      <c r="CMQ172" s="44"/>
      <c r="CMR172" s="44"/>
      <c r="CMS172" s="44"/>
      <c r="CMT172" s="44"/>
      <c r="CMU172" s="44"/>
      <c r="CMV172" s="44"/>
      <c r="CMW172" s="44"/>
      <c r="CMX172" s="44"/>
      <c r="CMY172" s="44"/>
      <c r="CMZ172" s="44"/>
      <c r="CNA172" s="44"/>
      <c r="CNB172" s="44"/>
      <c r="CNC172" s="44"/>
      <c r="CND172" s="44"/>
      <c r="CNE172" s="44"/>
      <c r="CNF172" s="44"/>
      <c r="CNG172" s="44"/>
      <c r="CNH172" s="44"/>
      <c r="CNI172" s="44"/>
      <c r="CNJ172" s="44"/>
      <c r="CNK172" s="44"/>
      <c r="CNL172" s="44"/>
      <c r="CNM172" s="44"/>
      <c r="CNN172" s="44"/>
      <c r="CNO172" s="44"/>
      <c r="CNP172" s="44"/>
      <c r="CNQ172" s="44"/>
      <c r="CNR172" s="44"/>
      <c r="CNS172" s="44"/>
      <c r="CNT172" s="44"/>
      <c r="CNU172" s="44"/>
      <c r="CNV172" s="44"/>
      <c r="CNW172" s="44"/>
      <c r="CNX172" s="44"/>
      <c r="CNY172" s="44"/>
      <c r="CNZ172" s="44"/>
      <c r="COA172" s="44"/>
      <c r="COB172" s="44"/>
      <c r="COC172" s="44"/>
      <c r="COD172" s="44"/>
      <c r="COE172" s="44"/>
      <c r="COF172" s="44"/>
      <c r="COG172" s="44"/>
      <c r="COH172" s="44"/>
      <c r="COI172" s="44"/>
      <c r="COJ172" s="44"/>
      <c r="COK172" s="44"/>
      <c r="COL172" s="44"/>
      <c r="COM172" s="44"/>
      <c r="CON172" s="44"/>
      <c r="COO172" s="44"/>
      <c r="COP172" s="44"/>
      <c r="COQ172" s="44"/>
      <c r="COR172" s="44"/>
      <c r="COS172" s="44"/>
      <c r="COT172" s="44"/>
      <c r="COU172" s="44"/>
      <c r="COV172" s="44"/>
      <c r="COW172" s="44"/>
      <c r="COX172" s="44"/>
      <c r="COY172" s="44"/>
      <c r="COZ172" s="44"/>
      <c r="CPA172" s="44"/>
      <c r="CPB172" s="44"/>
      <c r="CPC172" s="44"/>
      <c r="CPD172" s="44"/>
      <c r="CPE172" s="44"/>
      <c r="CPF172" s="44"/>
      <c r="CPG172" s="44"/>
      <c r="CPH172" s="44"/>
      <c r="CPI172" s="44"/>
      <c r="CPJ172" s="44"/>
      <c r="CPK172" s="44"/>
      <c r="CPL172" s="44"/>
      <c r="CPM172" s="44"/>
      <c r="CPN172" s="44"/>
      <c r="CPO172" s="44"/>
      <c r="CPP172" s="44"/>
      <c r="CPQ172" s="44"/>
      <c r="CPR172" s="44"/>
      <c r="CPS172" s="44"/>
      <c r="CPT172" s="44"/>
      <c r="CPU172" s="44"/>
      <c r="CPV172" s="44"/>
      <c r="CPW172" s="44"/>
      <c r="CPX172" s="44"/>
      <c r="CPY172" s="44"/>
      <c r="CPZ172" s="44"/>
      <c r="CQA172" s="44"/>
      <c r="CQB172" s="44"/>
      <c r="CQC172" s="44"/>
      <c r="CQD172" s="44"/>
      <c r="CQE172" s="44"/>
      <c r="CQF172" s="44"/>
      <c r="CQG172" s="44"/>
      <c r="CQH172" s="44"/>
      <c r="CQI172" s="44"/>
      <c r="CQJ172" s="44"/>
      <c r="CQK172" s="44"/>
      <c r="CQL172" s="44"/>
      <c r="CQM172" s="44"/>
      <c r="CQN172" s="44"/>
      <c r="CQO172" s="44"/>
      <c r="CQP172" s="44"/>
      <c r="CQQ172" s="44"/>
      <c r="CQR172" s="44"/>
      <c r="CQS172" s="44"/>
      <c r="CQT172" s="44"/>
      <c r="CQU172" s="44"/>
      <c r="CQV172" s="44"/>
      <c r="CQW172" s="44"/>
      <c r="CQX172" s="44"/>
      <c r="CQY172" s="44"/>
      <c r="CQZ172" s="44"/>
      <c r="CRA172" s="44"/>
      <c r="CRB172" s="44"/>
      <c r="CRC172" s="44"/>
      <c r="CRD172" s="44"/>
      <c r="CRE172" s="44"/>
      <c r="CRF172" s="44"/>
      <c r="CRG172" s="44"/>
      <c r="CRH172" s="44"/>
      <c r="CRI172" s="44"/>
      <c r="CRJ172" s="44"/>
      <c r="CRK172" s="44"/>
      <c r="CRL172" s="44"/>
      <c r="CRM172" s="44"/>
      <c r="CRN172" s="44"/>
      <c r="CRO172" s="44"/>
      <c r="CRP172" s="44"/>
      <c r="CRQ172" s="44"/>
      <c r="CRR172" s="44"/>
      <c r="CRS172" s="44"/>
      <c r="CRT172" s="44"/>
      <c r="CRU172" s="44"/>
      <c r="CRV172" s="44"/>
      <c r="CRW172" s="44"/>
      <c r="CRX172" s="44"/>
      <c r="CRY172" s="44"/>
      <c r="CRZ172" s="44"/>
      <c r="CSA172" s="44"/>
      <c r="CSB172" s="44"/>
      <c r="CSC172" s="44"/>
      <c r="CSD172" s="44"/>
      <c r="CSE172" s="44"/>
      <c r="CSF172" s="44"/>
      <c r="CSG172" s="44"/>
      <c r="CSH172" s="44"/>
      <c r="CSI172" s="44"/>
      <c r="CSJ172" s="44"/>
      <c r="CSK172" s="44"/>
      <c r="CSL172" s="44"/>
      <c r="CSM172" s="44"/>
      <c r="CSN172" s="44"/>
      <c r="CSO172" s="44"/>
      <c r="CSP172" s="44"/>
      <c r="CSQ172" s="44"/>
      <c r="CSR172" s="44"/>
      <c r="CSS172" s="44"/>
      <c r="CST172" s="44"/>
      <c r="CSU172" s="44"/>
      <c r="CSV172" s="44"/>
      <c r="CSW172" s="44"/>
      <c r="CSX172" s="44"/>
      <c r="CSY172" s="44"/>
      <c r="CSZ172" s="44"/>
      <c r="CTA172" s="44"/>
      <c r="CTB172" s="44"/>
      <c r="CTC172" s="44"/>
      <c r="CTD172" s="44"/>
      <c r="CTE172" s="44"/>
      <c r="CTF172" s="44"/>
      <c r="CTG172" s="44"/>
      <c r="CTH172" s="44"/>
      <c r="CTI172" s="44"/>
      <c r="CTJ172" s="44"/>
      <c r="CTK172" s="44"/>
      <c r="CTL172" s="44"/>
      <c r="CTM172" s="44"/>
      <c r="CTN172" s="44"/>
      <c r="CTO172" s="44"/>
      <c r="CTP172" s="44"/>
      <c r="CTQ172" s="44"/>
      <c r="CTR172" s="44"/>
      <c r="CTS172" s="44"/>
      <c r="CTT172" s="44"/>
      <c r="CTU172" s="44"/>
      <c r="CTV172" s="44"/>
      <c r="CTW172" s="44"/>
      <c r="CTX172" s="44"/>
      <c r="CTY172" s="44"/>
      <c r="CTZ172" s="44"/>
      <c r="CUA172" s="44"/>
      <c r="CUB172" s="44"/>
      <c r="CUC172" s="44"/>
      <c r="CUD172" s="44"/>
      <c r="CUE172" s="44"/>
      <c r="CUF172" s="44"/>
      <c r="CUG172" s="44"/>
      <c r="CUH172" s="44"/>
      <c r="CUI172" s="44"/>
      <c r="CUJ172" s="44"/>
      <c r="CUK172" s="44"/>
      <c r="CUL172" s="44"/>
      <c r="CUM172" s="44"/>
      <c r="CUN172" s="44"/>
      <c r="CUO172" s="44"/>
      <c r="CUP172" s="44"/>
      <c r="CUQ172" s="44"/>
      <c r="CUR172" s="44"/>
      <c r="CUS172" s="44"/>
      <c r="CUT172" s="44"/>
      <c r="CUU172" s="44"/>
      <c r="CUV172" s="44"/>
      <c r="CUW172" s="44"/>
      <c r="CUX172" s="44"/>
      <c r="CUY172" s="44"/>
      <c r="CUZ172" s="44"/>
      <c r="CVA172" s="44"/>
      <c r="CVB172" s="44"/>
      <c r="CVC172" s="44"/>
      <c r="CVD172" s="44"/>
      <c r="CVE172" s="44"/>
      <c r="CVF172" s="44"/>
      <c r="CVG172" s="44"/>
      <c r="CVH172" s="44"/>
      <c r="CVI172" s="44"/>
      <c r="CVJ172" s="44"/>
      <c r="CVK172" s="44"/>
      <c r="CVL172" s="44"/>
      <c r="CVM172" s="44"/>
      <c r="CVN172" s="44"/>
      <c r="CVO172" s="44"/>
      <c r="CVP172" s="44"/>
      <c r="CVQ172" s="44"/>
      <c r="CVR172" s="44"/>
      <c r="CVS172" s="44"/>
      <c r="CVT172" s="44"/>
      <c r="CVU172" s="44"/>
      <c r="CVV172" s="44"/>
      <c r="CVW172" s="44"/>
      <c r="CVX172" s="44"/>
      <c r="CVY172" s="44"/>
      <c r="CVZ172" s="44"/>
      <c r="CWA172" s="44"/>
      <c r="CWB172" s="44"/>
      <c r="CWC172" s="44"/>
      <c r="CWD172" s="44"/>
      <c r="CWE172" s="44"/>
      <c r="CWF172" s="44"/>
      <c r="CWG172" s="44"/>
      <c r="CWH172" s="44"/>
      <c r="CWI172" s="44"/>
      <c r="CWJ172" s="44"/>
      <c r="CWK172" s="44"/>
      <c r="CWL172" s="44"/>
      <c r="CWM172" s="44"/>
      <c r="CWN172" s="44"/>
      <c r="CWO172" s="44"/>
      <c r="CWP172" s="44"/>
      <c r="CWQ172" s="44"/>
      <c r="CWR172" s="44"/>
      <c r="CWS172" s="44"/>
      <c r="CWT172" s="44"/>
      <c r="CWU172" s="44"/>
      <c r="CWV172" s="44"/>
      <c r="CWW172" s="44"/>
      <c r="CWX172" s="44"/>
      <c r="CWY172" s="44"/>
      <c r="CWZ172" s="44"/>
      <c r="CXA172" s="44"/>
      <c r="CXB172" s="44"/>
      <c r="CXC172" s="44"/>
      <c r="CXD172" s="44"/>
      <c r="CXE172" s="44"/>
      <c r="CXF172" s="44"/>
      <c r="CXG172" s="44"/>
      <c r="CXH172" s="44"/>
      <c r="CXI172" s="44"/>
      <c r="CXJ172" s="44"/>
      <c r="CXK172" s="44"/>
      <c r="CXL172" s="44"/>
      <c r="CXM172" s="44"/>
      <c r="CXN172" s="44"/>
      <c r="CXO172" s="44"/>
      <c r="CXP172" s="44"/>
      <c r="CXQ172" s="44"/>
      <c r="CXR172" s="44"/>
      <c r="CXS172" s="44"/>
      <c r="CXT172" s="44"/>
      <c r="CXU172" s="44"/>
      <c r="CXV172" s="44"/>
      <c r="CXW172" s="44"/>
      <c r="CXX172" s="44"/>
      <c r="CXY172" s="44"/>
      <c r="CXZ172" s="44"/>
      <c r="CYA172" s="44"/>
      <c r="CYB172" s="44"/>
      <c r="CYC172" s="44"/>
      <c r="CYD172" s="44"/>
      <c r="CYE172" s="44"/>
      <c r="CYF172" s="44"/>
      <c r="CYG172" s="44"/>
      <c r="CYH172" s="44"/>
      <c r="CYI172" s="44"/>
      <c r="CYJ172" s="44"/>
      <c r="CYK172" s="44"/>
      <c r="CYL172" s="44"/>
      <c r="CYM172" s="44"/>
      <c r="CYN172" s="44"/>
      <c r="CYO172" s="44"/>
      <c r="CYP172" s="44"/>
      <c r="CYQ172" s="44"/>
      <c r="CYR172" s="44"/>
      <c r="CYS172" s="44"/>
      <c r="CYT172" s="44"/>
      <c r="CYU172" s="44"/>
      <c r="CYV172" s="44"/>
      <c r="CYW172" s="44"/>
      <c r="CYX172" s="44"/>
      <c r="CYY172" s="44"/>
      <c r="CYZ172" s="44"/>
      <c r="CZA172" s="44"/>
      <c r="CZB172" s="44"/>
      <c r="CZC172" s="44"/>
      <c r="CZD172" s="44"/>
      <c r="CZE172" s="44"/>
      <c r="CZF172" s="44"/>
      <c r="CZG172" s="44"/>
      <c r="CZH172" s="44"/>
      <c r="CZI172" s="44"/>
      <c r="CZJ172" s="44"/>
      <c r="CZK172" s="44"/>
      <c r="CZL172" s="44"/>
      <c r="CZM172" s="44"/>
      <c r="CZN172" s="44"/>
      <c r="CZO172" s="44"/>
      <c r="CZP172" s="44"/>
      <c r="CZQ172" s="44"/>
      <c r="CZR172" s="44"/>
      <c r="CZS172" s="44"/>
      <c r="CZT172" s="44"/>
      <c r="CZU172" s="44"/>
      <c r="CZV172" s="44"/>
      <c r="CZW172" s="44"/>
      <c r="CZX172" s="44"/>
      <c r="CZY172" s="44"/>
      <c r="CZZ172" s="44"/>
      <c r="DAA172" s="44"/>
      <c r="DAB172" s="44"/>
      <c r="DAC172" s="44"/>
      <c r="DAD172" s="44"/>
      <c r="DAE172" s="44"/>
      <c r="DAF172" s="44"/>
      <c r="DAG172" s="44"/>
      <c r="DAH172" s="44"/>
      <c r="DAI172" s="44"/>
      <c r="DAJ172" s="44"/>
      <c r="DAK172" s="44"/>
      <c r="DAL172" s="44"/>
      <c r="DAM172" s="44"/>
      <c r="DAN172" s="44"/>
      <c r="DAO172" s="44"/>
      <c r="DAP172" s="44"/>
      <c r="DAQ172" s="44"/>
      <c r="DAR172" s="44"/>
      <c r="DAS172" s="44"/>
      <c r="DAT172" s="44"/>
      <c r="DAU172" s="44"/>
      <c r="DAV172" s="44"/>
      <c r="DAW172" s="44"/>
      <c r="DAX172" s="44"/>
      <c r="DAY172" s="44"/>
      <c r="DAZ172" s="44"/>
      <c r="DBA172" s="44"/>
      <c r="DBB172" s="44"/>
      <c r="DBC172" s="44"/>
      <c r="DBD172" s="44"/>
      <c r="DBE172" s="44"/>
      <c r="DBF172" s="44"/>
      <c r="DBG172" s="44"/>
      <c r="DBH172" s="44"/>
      <c r="DBI172" s="44"/>
      <c r="DBJ172" s="44"/>
      <c r="DBK172" s="44"/>
      <c r="DBL172" s="44"/>
      <c r="DBM172" s="44"/>
      <c r="DBN172" s="44"/>
      <c r="DBO172" s="44"/>
      <c r="DBP172" s="44"/>
      <c r="DBQ172" s="44"/>
      <c r="DBR172" s="44"/>
      <c r="DBS172" s="44"/>
      <c r="DBT172" s="44"/>
      <c r="DBU172" s="44"/>
      <c r="DBV172" s="44"/>
      <c r="DBW172" s="44"/>
      <c r="DBX172" s="44"/>
      <c r="DBY172" s="44"/>
      <c r="DBZ172" s="44"/>
      <c r="DCA172" s="44"/>
      <c r="DCB172" s="44"/>
      <c r="DCC172" s="44"/>
      <c r="DCD172" s="44"/>
      <c r="DCE172" s="44"/>
      <c r="DCF172" s="44"/>
      <c r="DCG172" s="44"/>
      <c r="DCH172" s="44"/>
      <c r="DCI172" s="44"/>
      <c r="DCJ172" s="44"/>
      <c r="DCK172" s="44"/>
      <c r="DCL172" s="44"/>
      <c r="DCM172" s="44"/>
      <c r="DCN172" s="44"/>
      <c r="DCO172" s="44"/>
      <c r="DCP172" s="44"/>
      <c r="DCQ172" s="44"/>
      <c r="DCR172" s="44"/>
      <c r="DCS172" s="44"/>
      <c r="DCT172" s="44"/>
      <c r="DCU172" s="44"/>
      <c r="DCV172" s="44"/>
      <c r="DCW172" s="44"/>
      <c r="DCX172" s="44"/>
      <c r="DCY172" s="44"/>
      <c r="DCZ172" s="44"/>
      <c r="DDA172" s="44"/>
      <c r="DDB172" s="44"/>
      <c r="DDC172" s="44"/>
      <c r="DDD172" s="44"/>
      <c r="DDE172" s="44"/>
      <c r="DDF172" s="44"/>
      <c r="DDG172" s="44"/>
      <c r="DDH172" s="44"/>
      <c r="DDI172" s="44"/>
      <c r="DDJ172" s="44"/>
      <c r="DDK172" s="44"/>
      <c r="DDL172" s="44"/>
      <c r="DDM172" s="44"/>
      <c r="DDN172" s="44"/>
      <c r="DDO172" s="44"/>
      <c r="DDP172" s="44"/>
      <c r="DDQ172" s="44"/>
      <c r="DDR172" s="44"/>
      <c r="DDS172" s="44"/>
      <c r="DDT172" s="44"/>
      <c r="DDU172" s="44"/>
      <c r="DDV172" s="44"/>
      <c r="DDW172" s="44"/>
      <c r="DDX172" s="44"/>
      <c r="DDY172" s="44"/>
      <c r="DDZ172" s="44"/>
      <c r="DEA172" s="44"/>
      <c r="DEB172" s="44"/>
      <c r="DEC172" s="44"/>
      <c r="DED172" s="44"/>
      <c r="DEE172" s="44"/>
      <c r="DEF172" s="44"/>
      <c r="DEG172" s="44"/>
      <c r="DEH172" s="44"/>
      <c r="DEI172" s="44"/>
      <c r="DEJ172" s="44"/>
      <c r="DEK172" s="44"/>
      <c r="DEL172" s="44"/>
      <c r="DEM172" s="44"/>
      <c r="DEN172" s="44"/>
      <c r="DEO172" s="44"/>
      <c r="DEP172" s="44"/>
      <c r="DEQ172" s="44"/>
      <c r="DER172" s="44"/>
      <c r="DES172" s="44"/>
      <c r="DET172" s="44"/>
      <c r="DEU172" s="44"/>
      <c r="DEV172" s="44"/>
      <c r="DEW172" s="44"/>
      <c r="DEX172" s="44"/>
      <c r="DEY172" s="44"/>
      <c r="DEZ172" s="44"/>
      <c r="DFA172" s="44"/>
      <c r="DFB172" s="44"/>
      <c r="DFC172" s="44"/>
      <c r="DFD172" s="44"/>
      <c r="DFE172" s="44"/>
      <c r="DFF172" s="44"/>
      <c r="DFG172" s="44"/>
      <c r="DFH172" s="44"/>
      <c r="DFI172" s="44"/>
      <c r="DFJ172" s="44"/>
      <c r="DFK172" s="44"/>
      <c r="DFL172" s="44"/>
      <c r="DFM172" s="44"/>
      <c r="DFN172" s="44"/>
      <c r="DFO172" s="44"/>
      <c r="DFP172" s="44"/>
      <c r="DFQ172" s="44"/>
      <c r="DFR172" s="44"/>
      <c r="DFS172" s="44"/>
      <c r="DFT172" s="44"/>
      <c r="DFU172" s="44"/>
      <c r="DFV172" s="44"/>
      <c r="DFW172" s="44"/>
      <c r="DFX172" s="44"/>
      <c r="DFY172" s="44"/>
      <c r="DFZ172" s="44"/>
      <c r="DGA172" s="44"/>
      <c r="DGB172" s="44"/>
      <c r="DGC172" s="44"/>
      <c r="DGD172" s="44"/>
      <c r="DGE172" s="44"/>
      <c r="DGF172" s="44"/>
      <c r="DGG172" s="44"/>
      <c r="DGH172" s="44"/>
      <c r="DGI172" s="44"/>
      <c r="DGJ172" s="44"/>
      <c r="DGK172" s="44"/>
      <c r="DGL172" s="44"/>
      <c r="DGM172" s="44"/>
      <c r="DGN172" s="44"/>
      <c r="DGO172" s="44"/>
      <c r="DGP172" s="44"/>
      <c r="DGQ172" s="44"/>
      <c r="DGR172" s="44"/>
      <c r="DGS172" s="44"/>
      <c r="DGT172" s="44"/>
      <c r="DGU172" s="44"/>
      <c r="DGV172" s="44"/>
      <c r="DGW172" s="44"/>
      <c r="DGX172" s="44"/>
      <c r="DGY172" s="44"/>
      <c r="DGZ172" s="44"/>
      <c r="DHA172" s="44"/>
      <c r="DHB172" s="44"/>
      <c r="DHC172" s="44"/>
      <c r="DHD172" s="44"/>
      <c r="DHE172" s="44"/>
      <c r="DHF172" s="44"/>
      <c r="DHG172" s="44"/>
      <c r="DHH172" s="44"/>
      <c r="DHI172" s="44"/>
      <c r="DHJ172" s="44"/>
      <c r="DHK172" s="44"/>
      <c r="DHL172" s="44"/>
      <c r="DHM172" s="44"/>
      <c r="DHN172" s="44"/>
      <c r="DHO172" s="44"/>
      <c r="DHP172" s="44"/>
      <c r="DHQ172" s="44"/>
      <c r="DHR172" s="44"/>
      <c r="DHS172" s="44"/>
      <c r="DHT172" s="44"/>
      <c r="DHU172" s="44"/>
      <c r="DHV172" s="44"/>
      <c r="DHW172" s="44"/>
      <c r="DHX172" s="44"/>
      <c r="DHY172" s="44"/>
      <c r="DHZ172" s="44"/>
      <c r="DIA172" s="44"/>
      <c r="DIB172" s="44"/>
      <c r="DIC172" s="44"/>
      <c r="DID172" s="44"/>
      <c r="DIE172" s="44"/>
      <c r="DIF172" s="44"/>
      <c r="DIG172" s="44"/>
      <c r="DIH172" s="44"/>
      <c r="DII172" s="44"/>
      <c r="DIJ172" s="44"/>
      <c r="DIK172" s="44"/>
      <c r="DIL172" s="44"/>
      <c r="DIM172" s="44"/>
      <c r="DIN172" s="44"/>
      <c r="DIO172" s="44"/>
      <c r="DIP172" s="44"/>
      <c r="DIQ172" s="44"/>
      <c r="DIR172" s="44"/>
      <c r="DIS172" s="44"/>
      <c r="DIT172" s="44"/>
      <c r="DIU172" s="44"/>
      <c r="DIV172" s="44"/>
      <c r="DIW172" s="44"/>
      <c r="DIX172" s="44"/>
      <c r="DIY172" s="44"/>
      <c r="DIZ172" s="44"/>
      <c r="DJA172" s="44"/>
      <c r="DJB172" s="44"/>
      <c r="DJC172" s="44"/>
      <c r="DJD172" s="44"/>
      <c r="DJE172" s="44"/>
      <c r="DJF172" s="44"/>
      <c r="DJG172" s="44"/>
      <c r="DJH172" s="44"/>
      <c r="DJI172" s="44"/>
      <c r="DJJ172" s="44"/>
      <c r="DJK172" s="44"/>
      <c r="DJL172" s="44"/>
      <c r="DJM172" s="44"/>
      <c r="DJN172" s="44"/>
      <c r="DJO172" s="44"/>
      <c r="DJP172" s="44"/>
      <c r="DJQ172" s="44"/>
      <c r="DJR172" s="44"/>
      <c r="DJS172" s="44"/>
      <c r="DJT172" s="44"/>
      <c r="DJU172" s="44"/>
      <c r="DJV172" s="44"/>
      <c r="DJW172" s="44"/>
      <c r="DJX172" s="44"/>
      <c r="DJY172" s="44"/>
      <c r="DJZ172" s="44"/>
      <c r="DKA172" s="44"/>
      <c r="DKB172" s="44"/>
      <c r="DKC172" s="44"/>
      <c r="DKD172" s="44"/>
      <c r="DKE172" s="44"/>
      <c r="DKF172" s="44"/>
      <c r="DKG172" s="44"/>
      <c r="DKH172" s="44"/>
      <c r="DKI172" s="44"/>
      <c r="DKJ172" s="44"/>
      <c r="DKK172" s="44"/>
      <c r="DKL172" s="44"/>
      <c r="DKM172" s="44"/>
      <c r="DKN172" s="44"/>
      <c r="DKO172" s="44"/>
      <c r="DKP172" s="44"/>
      <c r="DKQ172" s="44"/>
      <c r="DKR172" s="44"/>
      <c r="DKS172" s="44"/>
      <c r="DKT172" s="44"/>
      <c r="DKU172" s="44"/>
      <c r="DKV172" s="44"/>
      <c r="DKW172" s="44"/>
      <c r="DKX172" s="44"/>
      <c r="DKY172" s="44"/>
      <c r="DKZ172" s="44"/>
      <c r="DLA172" s="44"/>
      <c r="DLB172" s="44"/>
      <c r="DLC172" s="44"/>
      <c r="DLD172" s="44"/>
      <c r="DLE172" s="44"/>
      <c r="DLF172" s="44"/>
      <c r="DLG172" s="44"/>
      <c r="DLH172" s="44"/>
      <c r="DLI172" s="44"/>
      <c r="DLJ172" s="44"/>
      <c r="DLK172" s="44"/>
      <c r="DLL172" s="44"/>
      <c r="DLM172" s="44"/>
      <c r="DLN172" s="44"/>
      <c r="DLO172" s="44"/>
      <c r="DLP172" s="44"/>
      <c r="DLQ172" s="44"/>
      <c r="DLR172" s="44"/>
      <c r="DLS172" s="44"/>
      <c r="DLT172" s="44"/>
      <c r="DLU172" s="44"/>
      <c r="DLV172" s="44"/>
      <c r="DLW172" s="44"/>
      <c r="DLX172" s="44"/>
      <c r="DLY172" s="44"/>
      <c r="DLZ172" s="44"/>
      <c r="DMA172" s="44"/>
      <c r="DMB172" s="44"/>
      <c r="DMC172" s="44"/>
      <c r="DMD172" s="44"/>
      <c r="DME172" s="44"/>
      <c r="DMF172" s="44"/>
      <c r="DMG172" s="44"/>
      <c r="DMH172" s="44"/>
      <c r="DMI172" s="44"/>
      <c r="DMJ172" s="44"/>
      <c r="DMK172" s="44"/>
      <c r="DML172" s="44"/>
      <c r="DMM172" s="44"/>
      <c r="DMN172" s="44"/>
      <c r="DMO172" s="44"/>
      <c r="DMP172" s="44"/>
      <c r="DMQ172" s="44"/>
      <c r="DMR172" s="44"/>
      <c r="DMS172" s="44"/>
      <c r="DMT172" s="44"/>
      <c r="DMU172" s="44"/>
      <c r="DMV172" s="44"/>
      <c r="DMW172" s="44"/>
      <c r="DMX172" s="44"/>
      <c r="DMY172" s="44"/>
      <c r="DMZ172" s="44"/>
      <c r="DNA172" s="44"/>
      <c r="DNB172" s="44"/>
      <c r="DNC172" s="44"/>
      <c r="DND172" s="44"/>
      <c r="DNE172" s="44"/>
      <c r="DNF172" s="44"/>
      <c r="DNG172" s="44"/>
      <c r="DNH172" s="44"/>
      <c r="DNI172" s="44"/>
      <c r="DNJ172" s="44"/>
      <c r="DNK172" s="44"/>
      <c r="DNL172" s="44"/>
      <c r="DNM172" s="44"/>
      <c r="DNN172" s="44"/>
      <c r="DNO172" s="44"/>
      <c r="DNP172" s="44"/>
      <c r="DNQ172" s="44"/>
      <c r="DNR172" s="44"/>
      <c r="DNS172" s="44"/>
      <c r="DNT172" s="44"/>
      <c r="DNU172" s="44"/>
      <c r="DNV172" s="44"/>
      <c r="DNW172" s="44"/>
      <c r="DNX172" s="44"/>
      <c r="DNY172" s="44"/>
      <c r="DNZ172" s="44"/>
      <c r="DOA172" s="44"/>
      <c r="DOB172" s="44"/>
      <c r="DOC172" s="44"/>
      <c r="DOD172" s="44"/>
      <c r="DOE172" s="44"/>
      <c r="DOF172" s="44"/>
      <c r="DOG172" s="44"/>
      <c r="DOH172" s="44"/>
      <c r="DOI172" s="44"/>
      <c r="DOJ172" s="44"/>
      <c r="DOK172" s="44"/>
      <c r="DOL172" s="44"/>
      <c r="DOM172" s="44"/>
      <c r="DON172" s="44"/>
      <c r="DOO172" s="44"/>
      <c r="DOP172" s="44"/>
      <c r="DOQ172" s="44"/>
      <c r="DOR172" s="44"/>
      <c r="DOS172" s="44"/>
      <c r="DOT172" s="44"/>
      <c r="DOU172" s="44"/>
      <c r="DOV172" s="44"/>
      <c r="DOW172" s="44"/>
      <c r="DOX172" s="44"/>
      <c r="DOY172" s="44"/>
      <c r="DOZ172" s="44"/>
      <c r="DPA172" s="44"/>
      <c r="DPB172" s="44"/>
      <c r="DPC172" s="44"/>
      <c r="DPD172" s="44"/>
      <c r="DPE172" s="44"/>
      <c r="DPF172" s="44"/>
      <c r="DPG172" s="44"/>
      <c r="DPH172" s="44"/>
      <c r="DPI172" s="44"/>
      <c r="DPJ172" s="44"/>
      <c r="DPK172" s="44"/>
      <c r="DPL172" s="44"/>
      <c r="DPM172" s="44"/>
      <c r="DPN172" s="44"/>
      <c r="DPO172" s="44"/>
      <c r="DPP172" s="44"/>
      <c r="DPQ172" s="44"/>
      <c r="DPR172" s="44"/>
      <c r="DPS172" s="44"/>
      <c r="DPT172" s="44"/>
      <c r="DPU172" s="44"/>
      <c r="DPV172" s="44"/>
      <c r="DPW172" s="44"/>
      <c r="DPX172" s="44"/>
      <c r="DPY172" s="44"/>
      <c r="DPZ172" s="44"/>
      <c r="DQA172" s="44"/>
      <c r="DQB172" s="44"/>
      <c r="DQC172" s="44"/>
      <c r="DQD172" s="44"/>
      <c r="DQE172" s="44"/>
      <c r="DQF172" s="44"/>
      <c r="DQG172" s="44"/>
      <c r="DQH172" s="44"/>
      <c r="DQI172" s="44"/>
      <c r="DQJ172" s="44"/>
      <c r="DQK172" s="44"/>
      <c r="DQL172" s="44"/>
      <c r="DQM172" s="44"/>
      <c r="DQN172" s="44"/>
      <c r="DQO172" s="44"/>
      <c r="DQP172" s="44"/>
      <c r="DQQ172" s="44"/>
      <c r="DQR172" s="44"/>
      <c r="DQS172" s="44"/>
      <c r="DQT172" s="44"/>
      <c r="DQU172" s="44"/>
      <c r="DQV172" s="44"/>
      <c r="DQW172" s="44"/>
      <c r="DQX172" s="44"/>
      <c r="DQY172" s="44"/>
      <c r="DQZ172" s="44"/>
      <c r="DRA172" s="44"/>
      <c r="DRB172" s="44"/>
      <c r="DRC172" s="44"/>
      <c r="DRD172" s="44"/>
      <c r="DRE172" s="44"/>
      <c r="DRF172" s="44"/>
      <c r="DRG172" s="44"/>
      <c r="DRH172" s="44"/>
      <c r="DRI172" s="44"/>
      <c r="DRJ172" s="44"/>
      <c r="DRK172" s="44"/>
      <c r="DRL172" s="44"/>
      <c r="DRM172" s="44"/>
      <c r="DRN172" s="44"/>
      <c r="DRO172" s="44"/>
      <c r="DRP172" s="44"/>
      <c r="DRQ172" s="44"/>
      <c r="DRR172" s="44"/>
      <c r="DRS172" s="44"/>
      <c r="DRT172" s="44"/>
      <c r="DRU172" s="44"/>
      <c r="DRV172" s="44"/>
      <c r="DRW172" s="44"/>
      <c r="DRX172" s="44"/>
      <c r="DRY172" s="44"/>
      <c r="DRZ172" s="44"/>
      <c r="DSA172" s="44"/>
      <c r="DSB172" s="44"/>
      <c r="DSC172" s="44"/>
      <c r="DSD172" s="44"/>
      <c r="DSE172" s="44"/>
      <c r="DSF172" s="44"/>
      <c r="DSG172" s="44"/>
      <c r="DSH172" s="44"/>
      <c r="DSI172" s="44"/>
      <c r="DSJ172" s="44"/>
      <c r="DSK172" s="44"/>
      <c r="DSL172" s="44"/>
      <c r="DSM172" s="44"/>
      <c r="DSN172" s="44"/>
      <c r="DSO172" s="44"/>
      <c r="DSP172" s="44"/>
      <c r="DSQ172" s="44"/>
      <c r="DSR172" s="44"/>
      <c r="DSS172" s="44"/>
      <c r="DST172" s="44"/>
      <c r="DSU172" s="44"/>
      <c r="DSV172" s="44"/>
      <c r="DSW172" s="44"/>
      <c r="DSX172" s="44"/>
      <c r="DSY172" s="44"/>
      <c r="DSZ172" s="44"/>
      <c r="DTA172" s="44"/>
      <c r="DTB172" s="44"/>
      <c r="DTC172" s="44"/>
      <c r="DTD172" s="44"/>
      <c r="DTE172" s="44"/>
      <c r="DTF172" s="44"/>
      <c r="DTG172" s="44"/>
      <c r="DTH172" s="44"/>
      <c r="DTI172" s="44"/>
      <c r="DTJ172" s="44"/>
      <c r="DTK172" s="44"/>
      <c r="DTL172" s="44"/>
      <c r="DTM172" s="44"/>
      <c r="DTN172" s="44"/>
      <c r="DTO172" s="44"/>
      <c r="DTP172" s="44"/>
      <c r="DTQ172" s="44"/>
      <c r="DTR172" s="44"/>
      <c r="DTS172" s="44"/>
      <c r="DTT172" s="44"/>
      <c r="DTU172" s="44"/>
      <c r="DTV172" s="44"/>
      <c r="DTW172" s="44"/>
      <c r="DTX172" s="44"/>
      <c r="DTY172" s="44"/>
      <c r="DTZ172" s="44"/>
      <c r="DUA172" s="44"/>
      <c r="DUB172" s="44"/>
      <c r="DUC172" s="44"/>
      <c r="DUD172" s="44"/>
      <c r="DUE172" s="44"/>
      <c r="DUF172" s="44"/>
      <c r="DUG172" s="44"/>
      <c r="DUH172" s="44"/>
      <c r="DUI172" s="44"/>
      <c r="DUJ172" s="44"/>
      <c r="DUK172" s="44"/>
      <c r="DUL172" s="44"/>
      <c r="DUM172" s="44"/>
      <c r="DUN172" s="44"/>
      <c r="DUO172" s="44"/>
      <c r="DUP172" s="44"/>
      <c r="DUQ172" s="44"/>
      <c r="DUR172" s="44"/>
      <c r="DUS172" s="44"/>
      <c r="DUT172" s="44"/>
      <c r="DUU172" s="44"/>
      <c r="DUV172" s="44"/>
      <c r="DUW172" s="44"/>
      <c r="DUX172" s="44"/>
      <c r="DUY172" s="44"/>
      <c r="DUZ172" s="44"/>
      <c r="DVA172" s="44"/>
      <c r="DVB172" s="44"/>
      <c r="DVC172" s="44"/>
      <c r="DVD172" s="44"/>
      <c r="DVE172" s="44"/>
      <c r="DVF172" s="44"/>
      <c r="DVG172" s="44"/>
      <c r="DVH172" s="44"/>
      <c r="DVI172" s="44"/>
      <c r="DVJ172" s="44"/>
      <c r="DVK172" s="44"/>
      <c r="DVL172" s="44"/>
      <c r="DVM172" s="44"/>
      <c r="DVN172" s="44"/>
      <c r="DVO172" s="44"/>
      <c r="DVP172" s="44"/>
      <c r="DVQ172" s="44"/>
      <c r="DVR172" s="44"/>
      <c r="DVS172" s="44"/>
      <c r="DVT172" s="44"/>
      <c r="DVU172" s="44"/>
      <c r="DVV172" s="44"/>
      <c r="DVW172" s="44"/>
      <c r="DVX172" s="44"/>
      <c r="DVY172" s="44"/>
      <c r="DVZ172" s="44"/>
      <c r="DWA172" s="44"/>
      <c r="DWB172" s="44"/>
      <c r="DWC172" s="44"/>
      <c r="DWD172" s="44"/>
      <c r="DWE172" s="44"/>
      <c r="DWF172" s="44"/>
      <c r="DWG172" s="44"/>
      <c r="DWH172" s="44"/>
      <c r="DWI172" s="44"/>
      <c r="DWJ172" s="44"/>
      <c r="DWK172" s="44"/>
      <c r="DWL172" s="44"/>
      <c r="DWM172" s="44"/>
      <c r="DWN172" s="44"/>
      <c r="DWO172" s="44"/>
      <c r="DWP172" s="44"/>
      <c r="DWQ172" s="44"/>
      <c r="DWR172" s="44"/>
      <c r="DWS172" s="44"/>
      <c r="DWT172" s="44"/>
      <c r="DWU172" s="44"/>
      <c r="DWV172" s="44"/>
      <c r="DWW172" s="44"/>
      <c r="DWX172" s="44"/>
      <c r="DWY172" s="44"/>
      <c r="DWZ172" s="44"/>
      <c r="DXA172" s="44"/>
      <c r="DXB172" s="44"/>
      <c r="DXC172" s="44"/>
      <c r="DXD172" s="44"/>
      <c r="DXE172" s="44"/>
      <c r="DXF172" s="44"/>
      <c r="DXG172" s="44"/>
      <c r="DXH172" s="44"/>
      <c r="DXI172" s="44"/>
      <c r="DXJ172" s="44"/>
      <c r="DXK172" s="44"/>
      <c r="DXL172" s="44"/>
      <c r="DXM172" s="44"/>
      <c r="DXN172" s="44"/>
      <c r="DXO172" s="44"/>
      <c r="DXP172" s="44"/>
      <c r="DXQ172" s="44"/>
      <c r="DXR172" s="44"/>
      <c r="DXS172" s="44"/>
      <c r="DXT172" s="44"/>
      <c r="DXU172" s="44"/>
      <c r="DXV172" s="44"/>
      <c r="DXW172" s="44"/>
      <c r="DXX172" s="44"/>
      <c r="DXY172" s="44"/>
      <c r="DXZ172" s="44"/>
      <c r="DYA172" s="44"/>
      <c r="DYB172" s="44"/>
      <c r="DYC172" s="44"/>
      <c r="DYD172" s="44"/>
      <c r="DYE172" s="44"/>
      <c r="DYF172" s="44"/>
      <c r="DYG172" s="44"/>
      <c r="DYH172" s="44"/>
      <c r="DYI172" s="44"/>
      <c r="DYJ172" s="44"/>
      <c r="DYK172" s="44"/>
      <c r="DYL172" s="44"/>
      <c r="DYM172" s="44"/>
      <c r="DYN172" s="44"/>
      <c r="DYO172" s="44"/>
      <c r="DYP172" s="44"/>
      <c r="DYQ172" s="44"/>
      <c r="DYR172" s="44"/>
      <c r="DYS172" s="44"/>
      <c r="DYT172" s="44"/>
      <c r="DYU172" s="44"/>
      <c r="DYV172" s="44"/>
      <c r="DYW172" s="44"/>
      <c r="DYX172" s="44"/>
      <c r="DYY172" s="44"/>
      <c r="DYZ172" s="44"/>
      <c r="DZA172" s="44"/>
      <c r="DZB172" s="44"/>
      <c r="DZC172" s="44"/>
      <c r="DZD172" s="44"/>
      <c r="DZE172" s="44"/>
      <c r="DZF172" s="44"/>
      <c r="DZG172" s="44"/>
      <c r="DZH172" s="44"/>
      <c r="DZI172" s="44"/>
      <c r="DZJ172" s="44"/>
      <c r="DZK172" s="44"/>
      <c r="DZL172" s="44"/>
      <c r="DZM172" s="44"/>
      <c r="DZN172" s="44"/>
      <c r="DZO172" s="44"/>
      <c r="DZP172" s="44"/>
      <c r="DZQ172" s="44"/>
      <c r="DZR172" s="44"/>
      <c r="DZS172" s="44"/>
      <c r="DZT172" s="44"/>
      <c r="DZU172" s="44"/>
      <c r="DZV172" s="44"/>
      <c r="DZW172" s="44"/>
      <c r="DZX172" s="44"/>
      <c r="DZY172" s="44"/>
      <c r="DZZ172" s="44"/>
      <c r="EAA172" s="44"/>
      <c r="EAB172" s="44"/>
      <c r="EAC172" s="44"/>
      <c r="EAD172" s="44"/>
      <c r="EAE172" s="44"/>
      <c r="EAF172" s="44"/>
      <c r="EAG172" s="44"/>
      <c r="EAH172" s="44"/>
      <c r="EAI172" s="44"/>
      <c r="EAJ172" s="44"/>
      <c r="EAK172" s="44"/>
      <c r="EAL172" s="44"/>
      <c r="EAM172" s="44"/>
      <c r="EAN172" s="44"/>
      <c r="EAO172" s="44"/>
      <c r="EAP172" s="44"/>
      <c r="EAQ172" s="44"/>
      <c r="EAR172" s="44"/>
      <c r="EAS172" s="44"/>
      <c r="EAT172" s="44"/>
      <c r="EAU172" s="44"/>
      <c r="EAV172" s="44"/>
      <c r="EAW172" s="44"/>
      <c r="EAX172" s="44"/>
      <c r="EAY172" s="44"/>
      <c r="EAZ172" s="44"/>
      <c r="EBA172" s="44"/>
      <c r="EBB172" s="44"/>
      <c r="EBC172" s="44"/>
      <c r="EBD172" s="44"/>
      <c r="EBE172" s="44"/>
      <c r="EBF172" s="44"/>
      <c r="EBG172" s="44"/>
      <c r="EBH172" s="44"/>
      <c r="EBI172" s="44"/>
      <c r="EBJ172" s="44"/>
      <c r="EBK172" s="44"/>
      <c r="EBL172" s="44"/>
      <c r="EBM172" s="44"/>
      <c r="EBN172" s="44"/>
      <c r="EBO172" s="44"/>
      <c r="EBP172" s="44"/>
      <c r="EBQ172" s="44"/>
      <c r="EBR172" s="44"/>
      <c r="EBS172" s="44"/>
      <c r="EBT172" s="44"/>
      <c r="EBU172" s="44"/>
      <c r="EBV172" s="44"/>
      <c r="EBW172" s="44"/>
      <c r="EBX172" s="44"/>
      <c r="EBY172" s="44"/>
      <c r="EBZ172" s="44"/>
      <c r="ECA172" s="44"/>
      <c r="ECB172" s="44"/>
      <c r="ECC172" s="44"/>
      <c r="ECD172" s="44"/>
      <c r="ECE172" s="44"/>
      <c r="ECF172" s="44"/>
      <c r="ECG172" s="44"/>
      <c r="ECH172" s="44"/>
      <c r="ECI172" s="44"/>
      <c r="ECJ172" s="44"/>
      <c r="ECK172" s="44"/>
      <c r="ECL172" s="44"/>
      <c r="ECM172" s="44"/>
      <c r="ECN172" s="44"/>
      <c r="ECO172" s="44"/>
      <c r="ECP172" s="44"/>
      <c r="ECQ172" s="44"/>
      <c r="ECR172" s="44"/>
      <c r="ECS172" s="44"/>
      <c r="ECT172" s="44"/>
      <c r="ECU172" s="44"/>
      <c r="ECV172" s="44"/>
      <c r="ECW172" s="44"/>
      <c r="ECX172" s="44"/>
      <c r="ECY172" s="44"/>
      <c r="ECZ172" s="44"/>
      <c r="EDA172" s="44"/>
      <c r="EDB172" s="44"/>
      <c r="EDC172" s="44"/>
      <c r="EDD172" s="44"/>
      <c r="EDE172" s="44"/>
      <c r="EDF172" s="44"/>
      <c r="EDG172" s="44"/>
      <c r="EDH172" s="44"/>
      <c r="EDI172" s="44"/>
      <c r="EDJ172" s="44"/>
      <c r="EDK172" s="44"/>
      <c r="EDL172" s="44"/>
      <c r="EDM172" s="44"/>
      <c r="EDN172" s="44"/>
      <c r="EDO172" s="44"/>
      <c r="EDP172" s="44"/>
      <c r="EDQ172" s="44"/>
      <c r="EDR172" s="44"/>
      <c r="EDS172" s="44"/>
      <c r="EDT172" s="44"/>
      <c r="EDU172" s="44"/>
      <c r="EDV172" s="44"/>
      <c r="EDW172" s="44"/>
      <c r="EDX172" s="44"/>
      <c r="EDY172" s="44"/>
      <c r="EDZ172" s="44"/>
      <c r="EEA172" s="44"/>
      <c r="EEB172" s="44"/>
      <c r="EEC172" s="44"/>
      <c r="EED172" s="44"/>
      <c r="EEE172" s="44"/>
      <c r="EEF172" s="44"/>
      <c r="EEG172" s="44"/>
      <c r="EEH172" s="44"/>
      <c r="EEI172" s="44"/>
      <c r="EEJ172" s="44"/>
      <c r="EEK172" s="44"/>
      <c r="EEL172" s="44"/>
      <c r="EEM172" s="44"/>
      <c r="EEN172" s="44"/>
      <c r="EEO172" s="44"/>
      <c r="EEP172" s="44"/>
      <c r="EEQ172" s="44"/>
      <c r="EER172" s="44"/>
      <c r="EES172" s="44"/>
      <c r="EET172" s="44"/>
      <c r="EEU172" s="44"/>
      <c r="EEV172" s="44"/>
      <c r="EEW172" s="44"/>
      <c r="EEX172" s="44"/>
      <c r="EEY172" s="44"/>
      <c r="EEZ172" s="44"/>
      <c r="EFA172" s="44"/>
      <c r="EFB172" s="44"/>
      <c r="EFC172" s="44"/>
      <c r="EFD172" s="44"/>
      <c r="EFE172" s="44"/>
      <c r="EFF172" s="44"/>
      <c r="EFG172" s="44"/>
      <c r="EFH172" s="44"/>
      <c r="EFI172" s="44"/>
      <c r="EFJ172" s="44"/>
      <c r="EFK172" s="44"/>
      <c r="EFL172" s="44"/>
      <c r="EFM172" s="44"/>
      <c r="EFN172" s="44"/>
      <c r="EFO172" s="44"/>
      <c r="EFP172" s="44"/>
      <c r="EFQ172" s="44"/>
      <c r="EFR172" s="44"/>
      <c r="EFS172" s="44"/>
      <c r="EFT172" s="44"/>
      <c r="EFU172" s="44"/>
      <c r="EFV172" s="44"/>
      <c r="EFW172" s="44"/>
      <c r="EFX172" s="44"/>
      <c r="EFY172" s="44"/>
      <c r="EFZ172" s="44"/>
      <c r="EGA172" s="44"/>
      <c r="EGB172" s="44"/>
      <c r="EGC172" s="44"/>
      <c r="EGD172" s="44"/>
      <c r="EGE172" s="44"/>
      <c r="EGF172" s="44"/>
      <c r="EGG172" s="44"/>
      <c r="EGH172" s="44"/>
      <c r="EGI172" s="44"/>
      <c r="EGJ172" s="44"/>
      <c r="EGK172" s="44"/>
      <c r="EGL172" s="44"/>
      <c r="EGM172" s="44"/>
      <c r="EGN172" s="44"/>
      <c r="EGO172" s="44"/>
      <c r="EGP172" s="44"/>
      <c r="EGQ172" s="44"/>
      <c r="EGR172" s="44"/>
      <c r="EGS172" s="44"/>
      <c r="EGT172" s="44"/>
      <c r="EGU172" s="44"/>
      <c r="EGV172" s="44"/>
      <c r="EGW172" s="44"/>
      <c r="EGX172" s="44"/>
      <c r="EGY172" s="44"/>
      <c r="EGZ172" s="44"/>
      <c r="EHA172" s="44"/>
      <c r="EHB172" s="44"/>
      <c r="EHC172" s="44"/>
      <c r="EHD172" s="44"/>
      <c r="EHE172" s="44"/>
      <c r="EHF172" s="44"/>
      <c r="EHG172" s="44"/>
      <c r="EHH172" s="44"/>
      <c r="EHI172" s="44"/>
      <c r="EHJ172" s="44"/>
      <c r="EHK172" s="44"/>
      <c r="EHL172" s="44"/>
      <c r="EHM172" s="44"/>
      <c r="EHN172" s="44"/>
      <c r="EHO172" s="44"/>
      <c r="EHP172" s="44"/>
      <c r="EHQ172" s="44"/>
      <c r="EHR172" s="44"/>
      <c r="EHS172" s="44"/>
      <c r="EHT172" s="44"/>
      <c r="EHU172" s="44"/>
      <c r="EHV172" s="44"/>
      <c r="EHW172" s="44"/>
      <c r="EHX172" s="44"/>
      <c r="EHY172" s="44"/>
      <c r="EHZ172" s="44"/>
      <c r="EIA172" s="44"/>
      <c r="EIB172" s="44"/>
      <c r="EIC172" s="44"/>
      <c r="EID172" s="44"/>
      <c r="EIE172" s="44"/>
      <c r="EIF172" s="44"/>
      <c r="EIG172" s="44"/>
      <c r="EIH172" s="44"/>
      <c r="EII172" s="44"/>
      <c r="EIJ172" s="44"/>
      <c r="EIK172" s="44"/>
      <c r="EIL172" s="44"/>
      <c r="EIM172" s="44"/>
      <c r="EIN172" s="44"/>
      <c r="EIO172" s="44"/>
      <c r="EIP172" s="44"/>
      <c r="EIQ172" s="44"/>
      <c r="EIR172" s="44"/>
      <c r="EIS172" s="44"/>
      <c r="EIT172" s="44"/>
      <c r="EIU172" s="44"/>
      <c r="EIV172" s="44"/>
      <c r="EIW172" s="44"/>
      <c r="EIX172" s="44"/>
      <c r="EIY172" s="44"/>
      <c r="EIZ172" s="44"/>
      <c r="EJA172" s="44"/>
      <c r="EJB172" s="44"/>
      <c r="EJC172" s="44"/>
      <c r="EJD172" s="44"/>
      <c r="EJE172" s="44"/>
      <c r="EJF172" s="44"/>
      <c r="EJG172" s="44"/>
      <c r="EJH172" s="44"/>
      <c r="EJI172" s="44"/>
      <c r="EJJ172" s="44"/>
      <c r="EJK172" s="44"/>
      <c r="EJL172" s="44"/>
      <c r="EJM172" s="44"/>
      <c r="EJN172" s="44"/>
      <c r="EJO172" s="44"/>
      <c r="EJP172" s="44"/>
      <c r="EJQ172" s="44"/>
      <c r="EJR172" s="44"/>
      <c r="EJS172" s="44"/>
      <c r="EJT172" s="44"/>
      <c r="EJU172" s="44"/>
      <c r="EJV172" s="44"/>
      <c r="EJW172" s="44"/>
      <c r="EJX172" s="44"/>
      <c r="EJY172" s="44"/>
      <c r="EJZ172" s="44"/>
      <c r="EKA172" s="44"/>
      <c r="EKB172" s="44"/>
      <c r="EKC172" s="44"/>
      <c r="EKD172" s="44"/>
      <c r="EKE172" s="44"/>
      <c r="EKF172" s="44"/>
      <c r="EKG172" s="44"/>
      <c r="EKH172" s="44"/>
      <c r="EKI172" s="44"/>
      <c r="EKJ172" s="44"/>
      <c r="EKK172" s="44"/>
      <c r="EKL172" s="44"/>
      <c r="EKM172" s="44"/>
      <c r="EKN172" s="44"/>
      <c r="EKO172" s="44"/>
      <c r="EKP172" s="44"/>
      <c r="EKQ172" s="44"/>
      <c r="EKR172" s="44"/>
      <c r="EKS172" s="44"/>
      <c r="EKT172" s="44"/>
      <c r="EKU172" s="44"/>
      <c r="EKV172" s="44"/>
      <c r="EKW172" s="44"/>
      <c r="EKX172" s="44"/>
      <c r="EKY172" s="44"/>
      <c r="EKZ172" s="44"/>
      <c r="ELA172" s="44"/>
      <c r="ELB172" s="44"/>
      <c r="ELC172" s="44"/>
      <c r="ELD172" s="44"/>
      <c r="ELE172" s="44"/>
      <c r="ELF172" s="44"/>
      <c r="ELG172" s="44"/>
      <c r="ELH172" s="44"/>
      <c r="ELI172" s="44"/>
      <c r="ELJ172" s="44"/>
      <c r="ELK172" s="44"/>
      <c r="ELL172" s="44"/>
      <c r="ELM172" s="44"/>
      <c r="ELN172" s="44"/>
      <c r="ELO172" s="44"/>
      <c r="ELP172" s="44"/>
      <c r="ELQ172" s="44"/>
      <c r="ELR172" s="44"/>
      <c r="ELS172" s="44"/>
      <c r="ELT172" s="44"/>
      <c r="ELU172" s="44"/>
      <c r="ELV172" s="44"/>
      <c r="ELW172" s="44"/>
      <c r="ELX172" s="44"/>
      <c r="ELY172" s="44"/>
      <c r="ELZ172" s="44"/>
      <c r="EMA172" s="44"/>
      <c r="EMB172" s="44"/>
      <c r="EMC172" s="44"/>
      <c r="EMD172" s="44"/>
      <c r="EME172" s="44"/>
      <c r="EMF172" s="44"/>
      <c r="EMG172" s="44"/>
      <c r="EMH172" s="44"/>
      <c r="EMI172" s="44"/>
      <c r="EMJ172" s="44"/>
      <c r="EMK172" s="44"/>
      <c r="EML172" s="44"/>
      <c r="EMM172" s="44"/>
      <c r="EMN172" s="44"/>
      <c r="EMO172" s="44"/>
      <c r="EMP172" s="44"/>
      <c r="EMQ172" s="44"/>
      <c r="EMR172" s="44"/>
      <c r="EMS172" s="44"/>
      <c r="EMT172" s="44"/>
      <c r="EMU172" s="44"/>
      <c r="EMV172" s="44"/>
      <c r="EMW172" s="44"/>
      <c r="EMX172" s="44"/>
      <c r="EMY172" s="44"/>
      <c r="EMZ172" s="44"/>
      <c r="ENA172" s="44"/>
      <c r="ENB172" s="44"/>
      <c r="ENC172" s="44"/>
      <c r="END172" s="44"/>
      <c r="ENE172" s="44"/>
      <c r="ENF172" s="44"/>
      <c r="ENG172" s="44"/>
      <c r="ENH172" s="44"/>
      <c r="ENI172" s="44"/>
      <c r="ENJ172" s="44"/>
      <c r="ENK172" s="44"/>
      <c r="ENL172" s="44"/>
      <c r="ENM172" s="44"/>
      <c r="ENN172" s="44"/>
      <c r="ENO172" s="44"/>
      <c r="ENP172" s="44"/>
      <c r="ENQ172" s="44"/>
      <c r="ENR172" s="44"/>
      <c r="ENS172" s="44"/>
      <c r="ENT172" s="44"/>
      <c r="ENU172" s="44"/>
      <c r="ENV172" s="44"/>
      <c r="ENW172" s="44"/>
      <c r="ENX172" s="44"/>
      <c r="ENY172" s="44"/>
      <c r="ENZ172" s="44"/>
      <c r="EOA172" s="44"/>
      <c r="EOB172" s="44"/>
      <c r="EOC172" s="44"/>
      <c r="EOD172" s="44"/>
      <c r="EOE172" s="44"/>
      <c r="EOF172" s="44"/>
      <c r="EOG172" s="44"/>
      <c r="EOH172" s="44"/>
      <c r="EOI172" s="44"/>
      <c r="EOJ172" s="44"/>
      <c r="EOK172" s="44"/>
      <c r="EOL172" s="44"/>
      <c r="EOM172" s="44"/>
      <c r="EON172" s="44"/>
      <c r="EOO172" s="44"/>
      <c r="EOP172" s="44"/>
      <c r="EOQ172" s="44"/>
      <c r="EOR172" s="44"/>
      <c r="EOS172" s="44"/>
      <c r="EOT172" s="44"/>
      <c r="EOU172" s="44"/>
      <c r="EOV172" s="44"/>
      <c r="EOW172" s="44"/>
      <c r="EOX172" s="44"/>
      <c r="EOY172" s="44"/>
      <c r="EOZ172" s="44"/>
      <c r="EPA172" s="44"/>
      <c r="EPB172" s="44"/>
      <c r="EPC172" s="44"/>
      <c r="EPD172" s="44"/>
      <c r="EPE172" s="44"/>
      <c r="EPF172" s="44"/>
      <c r="EPG172" s="44"/>
      <c r="EPH172" s="44"/>
      <c r="EPI172" s="44"/>
      <c r="EPJ172" s="44"/>
      <c r="EPK172" s="44"/>
      <c r="EPL172" s="44"/>
      <c r="EPM172" s="44"/>
      <c r="EPN172" s="44"/>
      <c r="EPO172" s="44"/>
      <c r="EPP172" s="44"/>
      <c r="EPQ172" s="44"/>
      <c r="EPR172" s="44"/>
      <c r="EPS172" s="44"/>
      <c r="EPT172" s="44"/>
      <c r="EPU172" s="44"/>
      <c r="EPV172" s="44"/>
      <c r="EPW172" s="44"/>
      <c r="EPX172" s="44"/>
      <c r="EPY172" s="44"/>
      <c r="EPZ172" s="44"/>
      <c r="EQA172" s="44"/>
      <c r="EQB172" s="44"/>
      <c r="EQC172" s="44"/>
      <c r="EQD172" s="44"/>
      <c r="EQE172" s="44"/>
      <c r="EQF172" s="44"/>
      <c r="EQG172" s="44"/>
      <c r="EQH172" s="44"/>
      <c r="EQI172" s="44"/>
      <c r="EQJ172" s="44"/>
      <c r="EQK172" s="44"/>
      <c r="EQL172" s="44"/>
      <c r="EQM172" s="44"/>
      <c r="EQN172" s="44"/>
      <c r="EQO172" s="44"/>
      <c r="EQP172" s="44"/>
      <c r="EQQ172" s="44"/>
      <c r="EQR172" s="44"/>
      <c r="EQS172" s="44"/>
      <c r="EQT172" s="44"/>
      <c r="EQU172" s="44"/>
      <c r="EQV172" s="44"/>
      <c r="EQW172" s="44"/>
      <c r="EQX172" s="44"/>
      <c r="EQY172" s="44"/>
      <c r="EQZ172" s="44"/>
      <c r="ERA172" s="44"/>
      <c r="ERB172" s="44"/>
      <c r="ERC172" s="44"/>
      <c r="ERD172" s="44"/>
      <c r="ERE172" s="44"/>
      <c r="ERF172" s="44"/>
      <c r="ERG172" s="44"/>
      <c r="ERH172" s="44"/>
      <c r="ERI172" s="44"/>
      <c r="ERJ172" s="44"/>
      <c r="ERK172" s="44"/>
      <c r="ERL172" s="44"/>
      <c r="ERM172" s="44"/>
      <c r="ERN172" s="44"/>
      <c r="ERO172" s="44"/>
      <c r="ERP172" s="44"/>
      <c r="ERQ172" s="44"/>
      <c r="ERR172" s="44"/>
      <c r="ERS172" s="44"/>
      <c r="ERT172" s="44"/>
      <c r="ERU172" s="44"/>
      <c r="ERV172" s="44"/>
      <c r="ERW172" s="44"/>
      <c r="ERX172" s="44"/>
      <c r="ERY172" s="44"/>
      <c r="ERZ172" s="44"/>
      <c r="ESA172" s="44"/>
      <c r="ESB172" s="44"/>
      <c r="ESC172" s="44"/>
      <c r="ESD172" s="44"/>
      <c r="ESE172" s="44"/>
      <c r="ESF172" s="44"/>
      <c r="ESG172" s="44"/>
      <c r="ESH172" s="44"/>
      <c r="ESI172" s="44"/>
      <c r="ESJ172" s="44"/>
      <c r="ESK172" s="44"/>
      <c r="ESL172" s="44"/>
      <c r="ESM172" s="44"/>
      <c r="ESN172" s="44"/>
      <c r="ESO172" s="44"/>
      <c r="ESP172" s="44"/>
      <c r="ESQ172" s="44"/>
      <c r="ESR172" s="44"/>
      <c r="ESS172" s="44"/>
      <c r="EST172" s="44"/>
      <c r="ESU172" s="44"/>
      <c r="ESV172" s="44"/>
      <c r="ESW172" s="44"/>
      <c r="ESX172" s="44"/>
      <c r="ESY172" s="44"/>
      <c r="ESZ172" s="44"/>
      <c r="ETA172" s="44"/>
      <c r="ETB172" s="44"/>
      <c r="ETC172" s="44"/>
      <c r="ETD172" s="44"/>
      <c r="ETE172" s="44"/>
      <c r="ETF172" s="44"/>
      <c r="ETG172" s="44"/>
      <c r="ETH172" s="44"/>
      <c r="ETI172" s="44"/>
      <c r="ETJ172" s="44"/>
      <c r="ETK172" s="44"/>
      <c r="ETL172" s="44"/>
      <c r="ETM172" s="44"/>
      <c r="ETN172" s="44"/>
      <c r="ETO172" s="44"/>
      <c r="ETP172" s="44"/>
      <c r="ETQ172" s="44"/>
      <c r="ETR172" s="44"/>
      <c r="ETS172" s="44"/>
      <c r="ETT172" s="44"/>
      <c r="ETU172" s="44"/>
      <c r="ETV172" s="44"/>
      <c r="ETW172" s="44"/>
      <c r="ETX172" s="44"/>
      <c r="ETY172" s="44"/>
      <c r="ETZ172" s="44"/>
      <c r="EUA172" s="44"/>
      <c r="EUB172" s="44"/>
      <c r="EUC172" s="44"/>
      <c r="EUD172" s="44"/>
      <c r="EUE172" s="44"/>
      <c r="EUF172" s="44"/>
      <c r="EUG172" s="44"/>
      <c r="EUH172" s="44"/>
      <c r="EUI172" s="44"/>
      <c r="EUJ172" s="44"/>
      <c r="EUK172" s="44"/>
      <c r="EUL172" s="44"/>
      <c r="EUM172" s="44"/>
      <c r="EUN172" s="44"/>
      <c r="EUO172" s="44"/>
      <c r="EUP172" s="44"/>
      <c r="EUQ172" s="44"/>
      <c r="EUR172" s="44"/>
      <c r="EUS172" s="44"/>
      <c r="EUT172" s="44"/>
      <c r="EUU172" s="44"/>
      <c r="EUV172" s="44"/>
      <c r="EUW172" s="44"/>
      <c r="EUX172" s="44"/>
      <c r="EUY172" s="44"/>
      <c r="EUZ172" s="44"/>
      <c r="EVA172" s="44"/>
      <c r="EVB172" s="44"/>
      <c r="EVC172" s="44"/>
      <c r="EVD172" s="44"/>
      <c r="EVE172" s="44"/>
      <c r="EVF172" s="44"/>
      <c r="EVG172" s="44"/>
      <c r="EVH172" s="44"/>
      <c r="EVI172" s="44"/>
      <c r="EVJ172" s="44"/>
      <c r="EVK172" s="44"/>
      <c r="EVL172" s="44"/>
      <c r="EVM172" s="44"/>
      <c r="EVN172" s="44"/>
      <c r="EVO172" s="44"/>
      <c r="EVP172" s="44"/>
      <c r="EVQ172" s="44"/>
      <c r="EVR172" s="44"/>
      <c r="EVS172" s="44"/>
      <c r="EVT172" s="44"/>
      <c r="EVU172" s="44"/>
      <c r="EVV172" s="44"/>
      <c r="EVW172" s="44"/>
      <c r="EVX172" s="44"/>
      <c r="EVY172" s="44"/>
      <c r="EVZ172" s="44"/>
      <c r="EWA172" s="44"/>
      <c r="EWB172" s="44"/>
      <c r="EWC172" s="44"/>
      <c r="EWD172" s="44"/>
      <c r="EWE172" s="44"/>
      <c r="EWF172" s="44"/>
      <c r="EWG172" s="44"/>
      <c r="EWH172" s="44"/>
      <c r="EWI172" s="44"/>
      <c r="EWJ172" s="44"/>
      <c r="EWK172" s="44"/>
      <c r="EWL172" s="44"/>
      <c r="EWM172" s="44"/>
      <c r="EWN172" s="44"/>
      <c r="EWO172" s="44"/>
      <c r="EWP172" s="44"/>
      <c r="EWQ172" s="44"/>
      <c r="EWR172" s="44"/>
      <c r="EWS172" s="44"/>
      <c r="EWT172" s="44"/>
      <c r="EWU172" s="44"/>
      <c r="EWV172" s="44"/>
      <c r="EWW172" s="44"/>
      <c r="EWX172" s="44"/>
      <c r="EWY172" s="44"/>
      <c r="EWZ172" s="44"/>
      <c r="EXA172" s="44"/>
      <c r="EXB172" s="44"/>
      <c r="EXC172" s="44"/>
      <c r="EXD172" s="44"/>
      <c r="EXE172" s="44"/>
      <c r="EXF172" s="44"/>
      <c r="EXG172" s="44"/>
      <c r="EXH172" s="44"/>
      <c r="EXI172" s="44"/>
      <c r="EXJ172" s="44"/>
      <c r="EXK172" s="44"/>
      <c r="EXL172" s="44"/>
      <c r="EXM172" s="44"/>
      <c r="EXN172" s="44"/>
      <c r="EXO172" s="44"/>
      <c r="EXP172" s="44"/>
      <c r="EXQ172" s="44"/>
      <c r="EXR172" s="44"/>
      <c r="EXS172" s="44"/>
      <c r="EXT172" s="44"/>
      <c r="EXU172" s="44"/>
      <c r="EXV172" s="44"/>
      <c r="EXW172" s="44"/>
      <c r="EXX172" s="44"/>
      <c r="EXY172" s="44"/>
      <c r="EXZ172" s="44"/>
      <c r="EYA172" s="44"/>
      <c r="EYB172" s="44"/>
      <c r="EYC172" s="44"/>
      <c r="EYD172" s="44"/>
      <c r="EYE172" s="44"/>
      <c r="EYF172" s="44"/>
      <c r="EYG172" s="44"/>
      <c r="EYH172" s="44"/>
      <c r="EYI172" s="44"/>
      <c r="EYJ172" s="44"/>
      <c r="EYK172" s="44"/>
      <c r="EYL172" s="44"/>
      <c r="EYM172" s="44"/>
      <c r="EYN172" s="44"/>
      <c r="EYO172" s="44"/>
      <c r="EYP172" s="44"/>
      <c r="EYQ172" s="44"/>
      <c r="EYR172" s="44"/>
      <c r="EYS172" s="44"/>
      <c r="EYT172" s="44"/>
      <c r="EYU172" s="44"/>
      <c r="EYV172" s="44"/>
      <c r="EYW172" s="44"/>
      <c r="EYX172" s="44"/>
      <c r="EYY172" s="44"/>
      <c r="EYZ172" s="44"/>
      <c r="EZA172" s="44"/>
      <c r="EZB172" s="44"/>
      <c r="EZC172" s="44"/>
      <c r="EZD172" s="44"/>
      <c r="EZE172" s="44"/>
      <c r="EZF172" s="44"/>
      <c r="EZG172" s="44"/>
      <c r="EZH172" s="44"/>
      <c r="EZI172" s="44"/>
      <c r="EZJ172" s="44"/>
      <c r="EZK172" s="44"/>
      <c r="EZL172" s="44"/>
      <c r="EZM172" s="44"/>
      <c r="EZN172" s="44"/>
      <c r="EZO172" s="44"/>
      <c r="EZP172" s="44"/>
      <c r="EZQ172" s="44"/>
      <c r="EZR172" s="44"/>
      <c r="EZS172" s="44"/>
      <c r="EZT172" s="44"/>
      <c r="EZU172" s="44"/>
      <c r="EZV172" s="44"/>
      <c r="EZW172" s="44"/>
      <c r="EZX172" s="44"/>
      <c r="EZY172" s="44"/>
      <c r="EZZ172" s="44"/>
      <c r="FAA172" s="44"/>
      <c r="FAB172" s="44"/>
      <c r="FAC172" s="44"/>
      <c r="FAD172" s="44"/>
      <c r="FAE172" s="44"/>
      <c r="FAF172" s="44"/>
      <c r="FAG172" s="44"/>
      <c r="FAH172" s="44"/>
      <c r="FAI172" s="44"/>
      <c r="FAJ172" s="44"/>
      <c r="FAK172" s="44"/>
      <c r="FAL172" s="44"/>
      <c r="FAM172" s="44"/>
      <c r="FAN172" s="44"/>
      <c r="FAO172" s="44"/>
      <c r="FAP172" s="44"/>
      <c r="FAQ172" s="44"/>
      <c r="FAR172" s="44"/>
      <c r="FAS172" s="44"/>
      <c r="FAT172" s="44"/>
      <c r="FAU172" s="44"/>
      <c r="FAV172" s="44"/>
      <c r="FAW172" s="44"/>
      <c r="FAX172" s="44"/>
      <c r="FAY172" s="44"/>
      <c r="FAZ172" s="44"/>
      <c r="FBA172" s="44"/>
      <c r="FBB172" s="44"/>
      <c r="FBC172" s="44"/>
      <c r="FBD172" s="44"/>
      <c r="FBE172" s="44"/>
      <c r="FBF172" s="44"/>
      <c r="FBG172" s="44"/>
      <c r="FBH172" s="44"/>
      <c r="FBI172" s="44"/>
      <c r="FBJ172" s="44"/>
      <c r="FBK172" s="44"/>
      <c r="FBL172" s="44"/>
      <c r="FBM172" s="44"/>
      <c r="FBN172" s="44"/>
      <c r="FBO172" s="44"/>
      <c r="FBP172" s="44"/>
      <c r="FBQ172" s="44"/>
      <c r="FBR172" s="44"/>
      <c r="FBS172" s="44"/>
      <c r="FBT172" s="44"/>
      <c r="FBU172" s="44"/>
      <c r="FBV172" s="44"/>
      <c r="FBW172" s="44"/>
      <c r="FBX172" s="44"/>
      <c r="FBY172" s="44"/>
      <c r="FBZ172" s="44"/>
      <c r="FCA172" s="44"/>
      <c r="FCB172" s="44"/>
      <c r="FCC172" s="44"/>
      <c r="FCD172" s="44"/>
      <c r="FCE172" s="44"/>
      <c r="FCF172" s="44"/>
      <c r="FCG172" s="44"/>
      <c r="FCH172" s="44"/>
      <c r="FCI172" s="44"/>
      <c r="FCJ172" s="44"/>
      <c r="FCK172" s="44"/>
      <c r="FCL172" s="44"/>
      <c r="FCM172" s="44"/>
      <c r="FCN172" s="44"/>
      <c r="FCO172" s="44"/>
      <c r="FCP172" s="44"/>
      <c r="FCQ172" s="44"/>
      <c r="FCR172" s="44"/>
      <c r="FCS172" s="44"/>
      <c r="FCT172" s="44"/>
      <c r="FCU172" s="44"/>
      <c r="FCV172" s="44"/>
      <c r="FCW172" s="44"/>
      <c r="FCX172" s="44"/>
      <c r="FCY172" s="44"/>
      <c r="FCZ172" s="44"/>
      <c r="FDA172" s="44"/>
      <c r="FDB172" s="44"/>
      <c r="FDC172" s="44"/>
      <c r="FDD172" s="44"/>
      <c r="FDE172" s="44"/>
      <c r="FDF172" s="44"/>
      <c r="FDG172" s="44"/>
      <c r="FDH172" s="44"/>
      <c r="FDI172" s="44"/>
      <c r="FDJ172" s="44"/>
      <c r="FDK172" s="44"/>
      <c r="FDL172" s="44"/>
      <c r="FDM172" s="44"/>
      <c r="FDN172" s="44"/>
      <c r="FDO172" s="44"/>
      <c r="FDP172" s="44"/>
      <c r="FDQ172" s="44"/>
      <c r="FDR172" s="44"/>
      <c r="FDS172" s="44"/>
      <c r="FDT172" s="44"/>
      <c r="FDU172" s="44"/>
      <c r="FDV172" s="44"/>
      <c r="FDW172" s="44"/>
      <c r="FDX172" s="44"/>
      <c r="FDY172" s="44"/>
      <c r="FDZ172" s="44"/>
      <c r="FEA172" s="44"/>
      <c r="FEB172" s="44"/>
      <c r="FEC172" s="44"/>
      <c r="FED172" s="44"/>
      <c r="FEE172" s="44"/>
      <c r="FEF172" s="44"/>
      <c r="FEG172" s="44"/>
      <c r="FEH172" s="44"/>
      <c r="FEI172" s="44"/>
      <c r="FEJ172" s="44"/>
      <c r="FEK172" s="44"/>
      <c r="FEL172" s="44"/>
      <c r="FEM172" s="44"/>
      <c r="FEN172" s="44"/>
      <c r="FEO172" s="44"/>
      <c r="FEP172" s="44"/>
      <c r="FEQ172" s="44"/>
      <c r="FER172" s="44"/>
      <c r="FES172" s="44"/>
      <c r="FET172" s="44"/>
      <c r="FEU172" s="44"/>
      <c r="FEV172" s="44"/>
      <c r="FEW172" s="44"/>
      <c r="FEX172" s="44"/>
      <c r="FEY172" s="44"/>
      <c r="FEZ172" s="44"/>
      <c r="FFA172" s="44"/>
      <c r="FFB172" s="44"/>
      <c r="FFC172" s="44"/>
      <c r="FFD172" s="44"/>
      <c r="FFE172" s="44"/>
      <c r="FFF172" s="44"/>
      <c r="FFG172" s="44"/>
      <c r="FFH172" s="44"/>
      <c r="FFI172" s="44"/>
      <c r="FFJ172" s="44"/>
      <c r="FFK172" s="44"/>
      <c r="FFL172" s="44"/>
      <c r="FFM172" s="44"/>
      <c r="FFN172" s="44"/>
      <c r="FFO172" s="44"/>
      <c r="FFP172" s="44"/>
      <c r="FFQ172" s="44"/>
      <c r="FFR172" s="44"/>
      <c r="FFS172" s="44"/>
      <c r="FFT172" s="44"/>
      <c r="FFU172" s="44"/>
      <c r="FFV172" s="44"/>
      <c r="FFW172" s="44"/>
      <c r="FFX172" s="44"/>
      <c r="FFY172" s="44"/>
      <c r="FFZ172" s="44"/>
      <c r="FGA172" s="44"/>
      <c r="FGB172" s="44"/>
      <c r="FGC172" s="44"/>
      <c r="FGD172" s="44"/>
      <c r="FGE172" s="44"/>
      <c r="FGF172" s="44"/>
      <c r="FGG172" s="44"/>
      <c r="FGH172" s="44"/>
      <c r="FGI172" s="44"/>
      <c r="FGJ172" s="44"/>
      <c r="FGK172" s="44"/>
      <c r="FGL172" s="44"/>
      <c r="FGM172" s="44"/>
      <c r="FGN172" s="44"/>
      <c r="FGO172" s="44"/>
      <c r="FGP172" s="44"/>
      <c r="FGQ172" s="44"/>
      <c r="FGR172" s="44"/>
      <c r="FGS172" s="44"/>
      <c r="FGT172" s="44"/>
      <c r="FGU172" s="44"/>
      <c r="FGV172" s="44"/>
      <c r="FGW172" s="44"/>
      <c r="FGX172" s="44"/>
      <c r="FGY172" s="44"/>
      <c r="FGZ172" s="44"/>
      <c r="FHA172" s="44"/>
      <c r="FHB172" s="44"/>
      <c r="FHC172" s="44"/>
      <c r="FHD172" s="44"/>
      <c r="FHE172" s="44"/>
      <c r="FHF172" s="44"/>
      <c r="FHG172" s="44"/>
      <c r="FHH172" s="44"/>
      <c r="FHI172" s="44"/>
      <c r="FHJ172" s="44"/>
      <c r="FHK172" s="44"/>
      <c r="FHL172" s="44"/>
      <c r="FHM172" s="44"/>
      <c r="FHN172" s="44"/>
      <c r="FHO172" s="44"/>
      <c r="FHP172" s="44"/>
      <c r="FHQ172" s="44"/>
      <c r="FHR172" s="44"/>
      <c r="FHS172" s="44"/>
      <c r="FHT172" s="44"/>
      <c r="FHU172" s="44"/>
      <c r="FHV172" s="44"/>
      <c r="FHW172" s="44"/>
      <c r="FHX172" s="44"/>
      <c r="FHY172" s="44"/>
      <c r="FHZ172" s="44"/>
      <c r="FIA172" s="44"/>
      <c r="FIB172" s="44"/>
      <c r="FIC172" s="44"/>
      <c r="FID172" s="44"/>
      <c r="FIE172" s="44"/>
      <c r="FIF172" s="44"/>
      <c r="FIG172" s="44"/>
      <c r="FIH172" s="44"/>
      <c r="FII172" s="44"/>
      <c r="FIJ172" s="44"/>
      <c r="FIK172" s="44"/>
      <c r="FIL172" s="44"/>
      <c r="FIM172" s="44"/>
      <c r="FIN172" s="44"/>
      <c r="FIO172" s="44"/>
      <c r="FIP172" s="44"/>
      <c r="FIQ172" s="44"/>
      <c r="FIR172" s="44"/>
      <c r="FIS172" s="44"/>
      <c r="FIT172" s="44"/>
      <c r="FIU172" s="44"/>
      <c r="FIV172" s="44"/>
      <c r="FIW172" s="44"/>
      <c r="FIX172" s="44"/>
      <c r="FIY172" s="44"/>
      <c r="FIZ172" s="44"/>
      <c r="FJA172" s="44"/>
      <c r="FJB172" s="44"/>
      <c r="FJC172" s="44"/>
      <c r="FJD172" s="44"/>
      <c r="FJE172" s="44"/>
      <c r="FJF172" s="44"/>
      <c r="FJG172" s="44"/>
      <c r="FJH172" s="44"/>
      <c r="FJI172" s="44"/>
      <c r="FJJ172" s="44"/>
      <c r="FJK172" s="44"/>
      <c r="FJL172" s="44"/>
      <c r="FJM172" s="44"/>
      <c r="FJN172" s="44"/>
      <c r="FJO172" s="44"/>
      <c r="FJP172" s="44"/>
      <c r="FJQ172" s="44"/>
      <c r="FJR172" s="44"/>
      <c r="FJS172" s="44"/>
      <c r="FJT172" s="44"/>
      <c r="FJU172" s="44"/>
      <c r="FJV172" s="44"/>
      <c r="FJW172" s="44"/>
      <c r="FJX172" s="44"/>
      <c r="FJY172" s="44"/>
      <c r="FJZ172" s="44"/>
      <c r="FKA172" s="44"/>
      <c r="FKB172" s="44"/>
      <c r="FKC172" s="44"/>
      <c r="FKD172" s="44"/>
      <c r="FKE172" s="44"/>
      <c r="FKF172" s="44"/>
      <c r="FKG172" s="44"/>
      <c r="FKH172" s="44"/>
      <c r="FKI172" s="44"/>
      <c r="FKJ172" s="44"/>
      <c r="FKK172" s="44"/>
      <c r="FKL172" s="44"/>
      <c r="FKM172" s="44"/>
      <c r="FKN172" s="44"/>
      <c r="FKO172" s="44"/>
      <c r="FKP172" s="44"/>
      <c r="FKQ172" s="44"/>
      <c r="FKR172" s="44"/>
      <c r="FKS172" s="44"/>
      <c r="FKT172" s="44"/>
      <c r="FKU172" s="44"/>
      <c r="FKV172" s="44"/>
      <c r="FKW172" s="44"/>
      <c r="FKX172" s="44"/>
      <c r="FKY172" s="44"/>
      <c r="FKZ172" s="44"/>
      <c r="FLA172" s="44"/>
      <c r="FLB172" s="44"/>
      <c r="FLC172" s="44"/>
      <c r="FLD172" s="44"/>
      <c r="FLE172" s="44"/>
      <c r="FLF172" s="44"/>
      <c r="FLG172" s="44"/>
      <c r="FLH172" s="44"/>
      <c r="FLI172" s="44"/>
      <c r="FLJ172" s="44"/>
      <c r="FLK172" s="44"/>
      <c r="FLL172" s="44"/>
      <c r="FLM172" s="44"/>
      <c r="FLN172" s="44"/>
      <c r="FLO172" s="44"/>
      <c r="FLP172" s="44"/>
      <c r="FLQ172" s="44"/>
      <c r="FLR172" s="44"/>
      <c r="FLS172" s="44"/>
      <c r="FLT172" s="44"/>
      <c r="FLU172" s="44"/>
      <c r="FLV172" s="44"/>
      <c r="FLW172" s="44"/>
      <c r="FLX172" s="44"/>
      <c r="FLY172" s="44"/>
      <c r="FLZ172" s="44"/>
      <c r="FMA172" s="44"/>
      <c r="FMB172" s="44"/>
      <c r="FMC172" s="44"/>
      <c r="FMD172" s="44"/>
      <c r="FME172" s="44"/>
      <c r="FMF172" s="44"/>
      <c r="FMG172" s="44"/>
      <c r="FMH172" s="44"/>
      <c r="FMI172" s="44"/>
      <c r="FMJ172" s="44"/>
      <c r="FMK172" s="44"/>
      <c r="FML172" s="44"/>
      <c r="FMM172" s="44"/>
      <c r="FMN172" s="44"/>
      <c r="FMO172" s="44"/>
      <c r="FMP172" s="44"/>
      <c r="FMQ172" s="44"/>
      <c r="FMR172" s="44"/>
      <c r="FMS172" s="44"/>
      <c r="FMT172" s="44"/>
      <c r="FMU172" s="44"/>
      <c r="FMV172" s="44"/>
      <c r="FMW172" s="44"/>
      <c r="FMX172" s="44"/>
      <c r="FMY172" s="44"/>
      <c r="FMZ172" s="44"/>
      <c r="FNA172" s="44"/>
      <c r="FNB172" s="44"/>
      <c r="FNC172" s="44"/>
      <c r="FND172" s="44"/>
      <c r="FNE172" s="44"/>
      <c r="FNF172" s="44"/>
      <c r="FNG172" s="44"/>
      <c r="FNH172" s="44"/>
      <c r="FNI172" s="44"/>
      <c r="FNJ172" s="44"/>
      <c r="FNK172" s="44"/>
      <c r="FNL172" s="44"/>
      <c r="FNM172" s="44"/>
      <c r="FNN172" s="44"/>
      <c r="FNO172" s="44"/>
      <c r="FNP172" s="44"/>
      <c r="FNQ172" s="44"/>
      <c r="FNR172" s="44"/>
      <c r="FNS172" s="44"/>
      <c r="FNT172" s="44"/>
      <c r="FNU172" s="44"/>
      <c r="FNV172" s="44"/>
      <c r="FNW172" s="44"/>
      <c r="FNX172" s="44"/>
      <c r="FNY172" s="44"/>
      <c r="FNZ172" s="44"/>
      <c r="FOA172" s="44"/>
      <c r="FOB172" s="44"/>
      <c r="FOC172" s="44"/>
      <c r="FOD172" s="44"/>
      <c r="FOE172" s="44"/>
      <c r="FOF172" s="44"/>
      <c r="FOG172" s="44"/>
      <c r="FOH172" s="44"/>
      <c r="FOI172" s="44"/>
      <c r="FOJ172" s="44"/>
      <c r="FOK172" s="44"/>
      <c r="FOL172" s="44"/>
      <c r="FOM172" s="44"/>
      <c r="FON172" s="44"/>
      <c r="FOO172" s="44"/>
      <c r="FOP172" s="44"/>
      <c r="FOQ172" s="44"/>
      <c r="FOR172" s="44"/>
      <c r="FOS172" s="44"/>
      <c r="FOT172" s="44"/>
      <c r="FOU172" s="44"/>
      <c r="FOV172" s="44"/>
      <c r="FOW172" s="44"/>
      <c r="FOX172" s="44"/>
      <c r="FOY172" s="44"/>
      <c r="FOZ172" s="44"/>
      <c r="FPA172" s="44"/>
      <c r="FPB172" s="44"/>
      <c r="FPC172" s="44"/>
      <c r="FPD172" s="44"/>
      <c r="FPE172" s="44"/>
      <c r="FPF172" s="44"/>
      <c r="FPG172" s="44"/>
      <c r="FPH172" s="44"/>
      <c r="FPI172" s="44"/>
      <c r="FPJ172" s="44"/>
      <c r="FPK172" s="44"/>
      <c r="FPL172" s="44"/>
      <c r="FPM172" s="44"/>
      <c r="FPN172" s="44"/>
      <c r="FPO172" s="44"/>
      <c r="FPP172" s="44"/>
      <c r="FPQ172" s="44"/>
      <c r="FPR172" s="44"/>
      <c r="FPS172" s="44"/>
      <c r="FPT172" s="44"/>
      <c r="FPU172" s="44"/>
      <c r="FPV172" s="44"/>
      <c r="FPW172" s="44"/>
      <c r="FPX172" s="44"/>
      <c r="FPY172" s="44"/>
      <c r="FPZ172" s="44"/>
      <c r="FQA172" s="44"/>
      <c r="FQB172" s="44"/>
      <c r="FQC172" s="44"/>
      <c r="FQD172" s="44"/>
      <c r="FQE172" s="44"/>
      <c r="FQF172" s="44"/>
      <c r="FQG172" s="44"/>
      <c r="FQH172" s="44"/>
      <c r="FQI172" s="44"/>
      <c r="FQJ172" s="44"/>
      <c r="FQK172" s="44"/>
      <c r="FQL172" s="44"/>
      <c r="FQM172" s="44"/>
      <c r="FQN172" s="44"/>
      <c r="FQO172" s="44"/>
      <c r="FQP172" s="44"/>
      <c r="FQQ172" s="44"/>
      <c r="FQR172" s="44"/>
      <c r="FQS172" s="44"/>
      <c r="FQT172" s="44"/>
      <c r="FQU172" s="44"/>
      <c r="FQV172" s="44"/>
      <c r="FQW172" s="44"/>
      <c r="FQX172" s="44"/>
      <c r="FQY172" s="44"/>
      <c r="FQZ172" s="44"/>
      <c r="FRA172" s="44"/>
      <c r="FRB172" s="44"/>
      <c r="FRC172" s="44"/>
      <c r="FRD172" s="44"/>
      <c r="FRE172" s="44"/>
      <c r="FRF172" s="44"/>
      <c r="FRG172" s="44"/>
      <c r="FRH172" s="44"/>
      <c r="FRI172" s="44"/>
      <c r="FRJ172" s="44"/>
      <c r="FRK172" s="44"/>
      <c r="FRL172" s="44"/>
      <c r="FRM172" s="44"/>
      <c r="FRN172" s="44"/>
      <c r="FRO172" s="44"/>
      <c r="FRP172" s="44"/>
      <c r="FRQ172" s="44"/>
      <c r="FRR172" s="44"/>
      <c r="FRS172" s="44"/>
      <c r="FRT172" s="44"/>
      <c r="FRU172" s="44"/>
      <c r="FRV172" s="44"/>
      <c r="FRW172" s="44"/>
      <c r="FRX172" s="44"/>
      <c r="FRY172" s="44"/>
      <c r="FRZ172" s="44"/>
      <c r="FSA172" s="44"/>
      <c r="FSB172" s="44"/>
      <c r="FSC172" s="44"/>
      <c r="FSD172" s="44"/>
      <c r="FSE172" s="44"/>
      <c r="FSF172" s="44"/>
      <c r="FSG172" s="44"/>
      <c r="FSH172" s="44"/>
      <c r="FSI172" s="44"/>
      <c r="FSJ172" s="44"/>
      <c r="FSK172" s="44"/>
      <c r="FSL172" s="44"/>
      <c r="FSM172" s="44"/>
      <c r="FSN172" s="44"/>
      <c r="FSO172" s="44"/>
      <c r="FSP172" s="44"/>
      <c r="FSQ172" s="44"/>
      <c r="FSR172" s="44"/>
      <c r="FSS172" s="44"/>
      <c r="FST172" s="44"/>
      <c r="FSU172" s="44"/>
      <c r="FSV172" s="44"/>
      <c r="FSW172" s="44"/>
      <c r="FSX172" s="44"/>
      <c r="FSY172" s="44"/>
      <c r="FSZ172" s="44"/>
      <c r="FTA172" s="44"/>
      <c r="FTB172" s="44"/>
      <c r="FTC172" s="44"/>
      <c r="FTD172" s="44"/>
      <c r="FTE172" s="44"/>
      <c r="FTF172" s="44"/>
      <c r="FTG172" s="44"/>
      <c r="FTH172" s="44"/>
      <c r="FTI172" s="44"/>
      <c r="FTJ172" s="44"/>
      <c r="FTK172" s="44"/>
      <c r="FTL172" s="44"/>
      <c r="FTM172" s="44"/>
      <c r="FTN172" s="44"/>
      <c r="FTO172" s="44"/>
      <c r="FTP172" s="44"/>
      <c r="FTQ172" s="44"/>
      <c r="FTR172" s="44"/>
      <c r="FTS172" s="44"/>
      <c r="FTT172" s="44"/>
      <c r="FTU172" s="44"/>
      <c r="FTV172" s="44"/>
      <c r="FTW172" s="44"/>
      <c r="FTX172" s="44"/>
      <c r="FTY172" s="44"/>
      <c r="FTZ172" s="44"/>
      <c r="FUA172" s="44"/>
      <c r="FUB172" s="44"/>
      <c r="FUC172" s="44"/>
      <c r="FUD172" s="44"/>
      <c r="FUE172" s="44"/>
      <c r="FUF172" s="44"/>
      <c r="FUG172" s="44"/>
      <c r="FUH172" s="44"/>
      <c r="FUI172" s="44"/>
      <c r="FUJ172" s="44"/>
      <c r="FUK172" s="44"/>
      <c r="FUL172" s="44"/>
      <c r="FUM172" s="44"/>
      <c r="FUN172" s="44"/>
      <c r="FUO172" s="44"/>
      <c r="FUP172" s="44"/>
      <c r="FUQ172" s="44"/>
      <c r="FUR172" s="44"/>
      <c r="FUS172" s="44"/>
      <c r="FUT172" s="44"/>
      <c r="FUU172" s="44"/>
      <c r="FUV172" s="44"/>
      <c r="FUW172" s="44"/>
      <c r="FUX172" s="44"/>
      <c r="FUY172" s="44"/>
      <c r="FUZ172" s="44"/>
      <c r="FVA172" s="44"/>
      <c r="FVB172" s="44"/>
      <c r="FVC172" s="44"/>
      <c r="FVD172" s="44"/>
      <c r="FVE172" s="44"/>
      <c r="FVF172" s="44"/>
      <c r="FVG172" s="44"/>
      <c r="FVH172" s="44"/>
      <c r="FVI172" s="44"/>
      <c r="FVJ172" s="44"/>
      <c r="FVK172" s="44"/>
      <c r="FVL172" s="44"/>
      <c r="FVM172" s="44"/>
      <c r="FVN172" s="44"/>
      <c r="FVO172" s="44"/>
      <c r="FVP172" s="44"/>
      <c r="FVQ172" s="44"/>
      <c r="FVR172" s="44"/>
      <c r="FVS172" s="44"/>
      <c r="FVT172" s="44"/>
      <c r="FVU172" s="44"/>
      <c r="FVV172" s="44"/>
      <c r="FVW172" s="44"/>
      <c r="FVX172" s="44"/>
      <c r="FVY172" s="44"/>
      <c r="FVZ172" s="44"/>
      <c r="FWA172" s="44"/>
      <c r="FWB172" s="44"/>
      <c r="FWC172" s="44"/>
      <c r="FWD172" s="44"/>
      <c r="FWE172" s="44"/>
      <c r="FWF172" s="44"/>
      <c r="FWG172" s="44"/>
      <c r="FWH172" s="44"/>
      <c r="FWI172" s="44"/>
      <c r="FWJ172" s="44"/>
      <c r="FWK172" s="44"/>
      <c r="FWL172" s="44"/>
      <c r="FWM172" s="44"/>
      <c r="FWN172" s="44"/>
      <c r="FWO172" s="44"/>
      <c r="FWP172" s="44"/>
      <c r="FWQ172" s="44"/>
      <c r="FWR172" s="44"/>
      <c r="FWS172" s="44"/>
      <c r="FWT172" s="44"/>
      <c r="FWU172" s="44"/>
      <c r="FWV172" s="44"/>
      <c r="FWW172" s="44"/>
      <c r="FWX172" s="44"/>
      <c r="FWY172" s="44"/>
      <c r="FWZ172" s="44"/>
      <c r="FXA172" s="44"/>
      <c r="FXB172" s="44"/>
      <c r="FXC172" s="44"/>
      <c r="FXD172" s="44"/>
      <c r="FXE172" s="44"/>
      <c r="FXF172" s="44"/>
      <c r="FXG172" s="44"/>
      <c r="FXH172" s="44"/>
      <c r="FXI172" s="44"/>
      <c r="FXJ172" s="44"/>
      <c r="FXK172" s="44"/>
      <c r="FXL172" s="44"/>
      <c r="FXM172" s="44"/>
      <c r="FXN172" s="44"/>
      <c r="FXO172" s="44"/>
      <c r="FXP172" s="44"/>
      <c r="FXQ172" s="44"/>
      <c r="FXR172" s="44"/>
      <c r="FXS172" s="44"/>
      <c r="FXT172" s="44"/>
      <c r="FXU172" s="44"/>
      <c r="FXV172" s="44"/>
      <c r="FXW172" s="44"/>
      <c r="FXX172" s="44"/>
      <c r="FXY172" s="44"/>
      <c r="FXZ172" s="44"/>
      <c r="FYA172" s="44"/>
      <c r="FYB172" s="44"/>
      <c r="FYC172" s="44"/>
      <c r="FYD172" s="44"/>
      <c r="FYE172" s="44"/>
      <c r="FYF172" s="44"/>
      <c r="FYG172" s="44"/>
      <c r="FYH172" s="44"/>
      <c r="FYI172" s="44"/>
      <c r="FYJ172" s="44"/>
      <c r="FYK172" s="44"/>
      <c r="FYL172" s="44"/>
      <c r="FYM172" s="44"/>
      <c r="FYN172" s="44"/>
      <c r="FYO172" s="44"/>
      <c r="FYP172" s="44"/>
      <c r="FYQ172" s="44"/>
      <c r="FYR172" s="44"/>
      <c r="FYS172" s="44"/>
      <c r="FYT172" s="44"/>
      <c r="FYU172" s="44"/>
      <c r="FYV172" s="44"/>
      <c r="FYW172" s="44"/>
      <c r="FYX172" s="44"/>
      <c r="FYY172" s="44"/>
      <c r="FYZ172" s="44"/>
      <c r="FZA172" s="44"/>
      <c r="FZB172" s="44"/>
      <c r="FZC172" s="44"/>
      <c r="FZD172" s="44"/>
      <c r="FZE172" s="44"/>
      <c r="FZF172" s="44"/>
      <c r="FZG172" s="44"/>
      <c r="FZH172" s="44"/>
      <c r="FZI172" s="44"/>
      <c r="FZJ172" s="44"/>
      <c r="FZK172" s="44"/>
      <c r="FZL172" s="44"/>
      <c r="FZM172" s="44"/>
      <c r="FZN172" s="44"/>
      <c r="FZO172" s="44"/>
      <c r="FZP172" s="44"/>
      <c r="FZQ172" s="44"/>
      <c r="FZR172" s="44"/>
      <c r="FZS172" s="44"/>
      <c r="FZT172" s="44"/>
      <c r="FZU172" s="44"/>
      <c r="FZV172" s="44"/>
      <c r="FZW172" s="44"/>
      <c r="FZX172" s="44"/>
      <c r="FZY172" s="44"/>
      <c r="FZZ172" s="44"/>
      <c r="GAA172" s="44"/>
      <c r="GAB172" s="44"/>
      <c r="GAC172" s="44"/>
      <c r="GAD172" s="44"/>
      <c r="GAE172" s="44"/>
      <c r="GAF172" s="44"/>
      <c r="GAG172" s="44"/>
      <c r="GAH172" s="44"/>
      <c r="GAI172" s="44"/>
      <c r="GAJ172" s="44"/>
      <c r="GAK172" s="44"/>
      <c r="GAL172" s="44"/>
      <c r="GAM172" s="44"/>
      <c r="GAN172" s="44"/>
      <c r="GAO172" s="44"/>
      <c r="GAP172" s="44"/>
      <c r="GAQ172" s="44"/>
      <c r="GAR172" s="44"/>
      <c r="GAS172" s="44"/>
      <c r="GAT172" s="44"/>
      <c r="GAU172" s="44"/>
      <c r="GAV172" s="44"/>
      <c r="GAW172" s="44"/>
      <c r="GAX172" s="44"/>
      <c r="GAY172" s="44"/>
      <c r="GAZ172" s="44"/>
      <c r="GBA172" s="44"/>
      <c r="GBB172" s="44"/>
      <c r="GBC172" s="44"/>
      <c r="GBD172" s="44"/>
      <c r="GBE172" s="44"/>
      <c r="GBF172" s="44"/>
      <c r="GBG172" s="44"/>
      <c r="GBH172" s="44"/>
      <c r="GBI172" s="44"/>
      <c r="GBJ172" s="44"/>
      <c r="GBK172" s="44"/>
      <c r="GBL172" s="44"/>
      <c r="GBM172" s="44"/>
      <c r="GBN172" s="44"/>
      <c r="GBO172" s="44"/>
      <c r="GBP172" s="44"/>
      <c r="GBQ172" s="44"/>
      <c r="GBR172" s="44"/>
      <c r="GBS172" s="44"/>
      <c r="GBT172" s="44"/>
      <c r="GBU172" s="44"/>
      <c r="GBV172" s="44"/>
      <c r="GBW172" s="44"/>
      <c r="GBX172" s="44"/>
      <c r="GBY172" s="44"/>
      <c r="GBZ172" s="44"/>
      <c r="GCA172" s="44"/>
      <c r="GCB172" s="44"/>
      <c r="GCC172" s="44"/>
      <c r="GCD172" s="44"/>
      <c r="GCE172" s="44"/>
      <c r="GCF172" s="44"/>
      <c r="GCG172" s="44"/>
      <c r="GCH172" s="44"/>
      <c r="GCI172" s="44"/>
      <c r="GCJ172" s="44"/>
      <c r="GCK172" s="44"/>
      <c r="GCL172" s="44"/>
      <c r="GCM172" s="44"/>
      <c r="GCN172" s="44"/>
      <c r="GCO172" s="44"/>
      <c r="GCP172" s="44"/>
      <c r="GCQ172" s="44"/>
      <c r="GCR172" s="44"/>
      <c r="GCS172" s="44"/>
      <c r="GCT172" s="44"/>
      <c r="GCU172" s="44"/>
      <c r="GCV172" s="44"/>
      <c r="GCW172" s="44"/>
      <c r="GCX172" s="44"/>
      <c r="GCY172" s="44"/>
      <c r="GCZ172" s="44"/>
      <c r="GDA172" s="44"/>
      <c r="GDB172" s="44"/>
      <c r="GDC172" s="44"/>
      <c r="GDD172" s="44"/>
      <c r="GDE172" s="44"/>
      <c r="GDF172" s="44"/>
      <c r="GDG172" s="44"/>
      <c r="GDH172" s="44"/>
      <c r="GDI172" s="44"/>
      <c r="GDJ172" s="44"/>
      <c r="GDK172" s="44"/>
      <c r="GDL172" s="44"/>
      <c r="GDM172" s="44"/>
      <c r="GDN172" s="44"/>
      <c r="GDO172" s="44"/>
      <c r="GDP172" s="44"/>
      <c r="GDQ172" s="44"/>
      <c r="GDR172" s="44"/>
      <c r="GDS172" s="44"/>
      <c r="GDT172" s="44"/>
      <c r="GDU172" s="44"/>
      <c r="GDV172" s="44"/>
      <c r="GDW172" s="44"/>
      <c r="GDX172" s="44"/>
      <c r="GDY172" s="44"/>
      <c r="GDZ172" s="44"/>
      <c r="GEA172" s="44"/>
      <c r="GEB172" s="44"/>
      <c r="GEC172" s="44"/>
      <c r="GED172" s="44"/>
      <c r="GEE172" s="44"/>
      <c r="GEF172" s="44"/>
      <c r="GEG172" s="44"/>
      <c r="GEH172" s="44"/>
      <c r="GEI172" s="44"/>
      <c r="GEJ172" s="44"/>
      <c r="GEK172" s="44"/>
      <c r="GEL172" s="44"/>
      <c r="GEM172" s="44"/>
      <c r="GEN172" s="44"/>
      <c r="GEO172" s="44"/>
      <c r="GEP172" s="44"/>
      <c r="GEQ172" s="44"/>
      <c r="GER172" s="44"/>
      <c r="GES172" s="44"/>
      <c r="GET172" s="44"/>
      <c r="GEU172" s="44"/>
      <c r="GEV172" s="44"/>
      <c r="GEW172" s="44"/>
      <c r="GEX172" s="44"/>
      <c r="GEY172" s="44"/>
      <c r="GEZ172" s="44"/>
      <c r="GFA172" s="44"/>
      <c r="GFB172" s="44"/>
      <c r="GFC172" s="44"/>
      <c r="GFD172" s="44"/>
      <c r="GFE172" s="44"/>
      <c r="GFF172" s="44"/>
      <c r="GFG172" s="44"/>
      <c r="GFH172" s="44"/>
      <c r="GFI172" s="44"/>
      <c r="GFJ172" s="44"/>
      <c r="GFK172" s="44"/>
      <c r="GFL172" s="44"/>
      <c r="GFM172" s="44"/>
      <c r="GFN172" s="44"/>
      <c r="GFO172" s="44"/>
      <c r="GFP172" s="44"/>
      <c r="GFQ172" s="44"/>
      <c r="GFR172" s="44"/>
      <c r="GFS172" s="44"/>
      <c r="GFT172" s="44"/>
      <c r="GFU172" s="44"/>
      <c r="GFV172" s="44"/>
      <c r="GFW172" s="44"/>
      <c r="GFX172" s="44"/>
      <c r="GFY172" s="44"/>
      <c r="GFZ172" s="44"/>
      <c r="GGA172" s="44"/>
      <c r="GGB172" s="44"/>
      <c r="GGC172" s="44"/>
      <c r="GGD172" s="44"/>
      <c r="GGE172" s="44"/>
      <c r="GGF172" s="44"/>
      <c r="GGG172" s="44"/>
      <c r="GGH172" s="44"/>
      <c r="GGI172" s="44"/>
      <c r="GGJ172" s="44"/>
      <c r="GGK172" s="44"/>
      <c r="GGL172" s="44"/>
      <c r="GGM172" s="44"/>
      <c r="GGN172" s="44"/>
      <c r="GGO172" s="44"/>
      <c r="GGP172" s="44"/>
      <c r="GGQ172" s="44"/>
      <c r="GGR172" s="44"/>
      <c r="GGS172" s="44"/>
      <c r="GGT172" s="44"/>
      <c r="GGU172" s="44"/>
      <c r="GGV172" s="44"/>
      <c r="GGW172" s="44"/>
      <c r="GGX172" s="44"/>
      <c r="GGY172" s="44"/>
      <c r="GGZ172" s="44"/>
      <c r="GHA172" s="44"/>
      <c r="GHB172" s="44"/>
      <c r="GHC172" s="44"/>
      <c r="GHD172" s="44"/>
      <c r="GHE172" s="44"/>
      <c r="GHF172" s="44"/>
      <c r="GHG172" s="44"/>
      <c r="GHH172" s="44"/>
      <c r="GHI172" s="44"/>
      <c r="GHJ172" s="44"/>
      <c r="GHK172" s="44"/>
      <c r="GHL172" s="44"/>
      <c r="GHM172" s="44"/>
      <c r="GHN172" s="44"/>
      <c r="GHO172" s="44"/>
      <c r="GHP172" s="44"/>
      <c r="GHQ172" s="44"/>
      <c r="GHR172" s="44"/>
      <c r="GHS172" s="44"/>
      <c r="GHT172" s="44"/>
      <c r="GHU172" s="44"/>
      <c r="GHV172" s="44"/>
      <c r="GHW172" s="44"/>
      <c r="GHX172" s="44"/>
      <c r="GHY172" s="44"/>
      <c r="GHZ172" s="44"/>
      <c r="GIA172" s="44"/>
      <c r="GIB172" s="44"/>
      <c r="GIC172" s="44"/>
      <c r="GID172" s="44"/>
      <c r="GIE172" s="44"/>
      <c r="GIF172" s="44"/>
      <c r="GIG172" s="44"/>
      <c r="GIH172" s="44"/>
      <c r="GII172" s="44"/>
      <c r="GIJ172" s="44"/>
      <c r="GIK172" s="44"/>
      <c r="GIL172" s="44"/>
      <c r="GIM172" s="44"/>
      <c r="GIN172" s="44"/>
      <c r="GIO172" s="44"/>
      <c r="GIP172" s="44"/>
      <c r="GIQ172" s="44"/>
      <c r="GIR172" s="44"/>
      <c r="GIS172" s="44"/>
      <c r="GIT172" s="44"/>
      <c r="GIU172" s="44"/>
      <c r="GIV172" s="44"/>
      <c r="GIW172" s="44"/>
      <c r="GIX172" s="44"/>
      <c r="GIY172" s="44"/>
      <c r="GIZ172" s="44"/>
      <c r="GJA172" s="44"/>
      <c r="GJB172" s="44"/>
      <c r="GJC172" s="44"/>
      <c r="GJD172" s="44"/>
      <c r="GJE172" s="44"/>
      <c r="GJF172" s="44"/>
      <c r="GJG172" s="44"/>
      <c r="GJH172" s="44"/>
      <c r="GJI172" s="44"/>
      <c r="GJJ172" s="44"/>
      <c r="GJK172" s="44"/>
      <c r="GJL172" s="44"/>
      <c r="GJM172" s="44"/>
      <c r="GJN172" s="44"/>
      <c r="GJO172" s="44"/>
      <c r="GJP172" s="44"/>
      <c r="GJQ172" s="44"/>
      <c r="GJR172" s="44"/>
      <c r="GJS172" s="44"/>
      <c r="GJT172" s="44"/>
      <c r="GJU172" s="44"/>
      <c r="GJV172" s="44"/>
      <c r="GJW172" s="44"/>
      <c r="GJX172" s="44"/>
      <c r="GJY172" s="44"/>
      <c r="GJZ172" s="44"/>
      <c r="GKA172" s="44"/>
      <c r="GKB172" s="44"/>
      <c r="GKC172" s="44"/>
      <c r="GKD172" s="44"/>
      <c r="GKE172" s="44"/>
      <c r="GKF172" s="44"/>
      <c r="GKG172" s="44"/>
      <c r="GKH172" s="44"/>
      <c r="GKI172" s="44"/>
      <c r="GKJ172" s="44"/>
      <c r="GKK172" s="44"/>
      <c r="GKL172" s="44"/>
      <c r="GKM172" s="44"/>
      <c r="GKN172" s="44"/>
      <c r="GKO172" s="44"/>
      <c r="GKP172" s="44"/>
      <c r="GKQ172" s="44"/>
      <c r="GKR172" s="44"/>
      <c r="GKS172" s="44"/>
      <c r="GKT172" s="44"/>
      <c r="GKU172" s="44"/>
      <c r="GKV172" s="44"/>
      <c r="GKW172" s="44"/>
      <c r="GKX172" s="44"/>
      <c r="GKY172" s="44"/>
      <c r="GKZ172" s="44"/>
      <c r="GLA172" s="44"/>
      <c r="GLB172" s="44"/>
      <c r="GLC172" s="44"/>
      <c r="GLD172" s="44"/>
      <c r="GLE172" s="44"/>
      <c r="GLF172" s="44"/>
      <c r="GLG172" s="44"/>
      <c r="GLH172" s="44"/>
      <c r="GLI172" s="44"/>
      <c r="GLJ172" s="44"/>
      <c r="GLK172" s="44"/>
      <c r="GLL172" s="44"/>
      <c r="GLM172" s="44"/>
      <c r="GLN172" s="44"/>
      <c r="GLO172" s="44"/>
      <c r="GLP172" s="44"/>
      <c r="GLQ172" s="44"/>
      <c r="GLR172" s="44"/>
      <c r="GLS172" s="44"/>
      <c r="GLT172" s="44"/>
      <c r="GLU172" s="44"/>
      <c r="GLV172" s="44"/>
      <c r="GLW172" s="44"/>
      <c r="GLX172" s="44"/>
      <c r="GLY172" s="44"/>
      <c r="GLZ172" s="44"/>
      <c r="GMA172" s="44"/>
      <c r="GMB172" s="44"/>
      <c r="GMC172" s="44"/>
      <c r="GMD172" s="44"/>
      <c r="GME172" s="44"/>
      <c r="GMF172" s="44"/>
      <c r="GMG172" s="44"/>
      <c r="GMH172" s="44"/>
      <c r="GMI172" s="44"/>
      <c r="GMJ172" s="44"/>
      <c r="GMK172" s="44"/>
      <c r="GML172" s="44"/>
      <c r="GMM172" s="44"/>
      <c r="GMN172" s="44"/>
      <c r="GMO172" s="44"/>
      <c r="GMP172" s="44"/>
      <c r="GMQ172" s="44"/>
      <c r="GMR172" s="44"/>
      <c r="GMS172" s="44"/>
      <c r="GMT172" s="44"/>
      <c r="GMU172" s="44"/>
      <c r="GMV172" s="44"/>
      <c r="GMW172" s="44"/>
      <c r="GMX172" s="44"/>
      <c r="GMY172" s="44"/>
      <c r="GMZ172" s="44"/>
      <c r="GNA172" s="44"/>
      <c r="GNB172" s="44"/>
      <c r="GNC172" s="44"/>
      <c r="GND172" s="44"/>
      <c r="GNE172" s="44"/>
      <c r="GNF172" s="44"/>
      <c r="GNG172" s="44"/>
      <c r="GNH172" s="44"/>
      <c r="GNI172" s="44"/>
      <c r="GNJ172" s="44"/>
      <c r="GNK172" s="44"/>
      <c r="GNL172" s="44"/>
      <c r="GNM172" s="44"/>
      <c r="GNN172" s="44"/>
      <c r="GNO172" s="44"/>
      <c r="GNP172" s="44"/>
      <c r="GNQ172" s="44"/>
      <c r="GNR172" s="44"/>
      <c r="GNS172" s="44"/>
      <c r="GNT172" s="44"/>
      <c r="GNU172" s="44"/>
      <c r="GNV172" s="44"/>
      <c r="GNW172" s="44"/>
      <c r="GNX172" s="44"/>
      <c r="GNY172" s="44"/>
      <c r="GNZ172" s="44"/>
      <c r="GOA172" s="44"/>
      <c r="GOB172" s="44"/>
      <c r="GOC172" s="44"/>
      <c r="GOD172" s="44"/>
      <c r="GOE172" s="44"/>
      <c r="GOF172" s="44"/>
      <c r="GOG172" s="44"/>
      <c r="GOH172" s="44"/>
      <c r="GOI172" s="44"/>
      <c r="GOJ172" s="44"/>
      <c r="GOK172" s="44"/>
      <c r="GOL172" s="44"/>
      <c r="GOM172" s="44"/>
      <c r="GON172" s="44"/>
      <c r="GOO172" s="44"/>
      <c r="GOP172" s="44"/>
      <c r="GOQ172" s="44"/>
      <c r="GOR172" s="44"/>
      <c r="GOS172" s="44"/>
      <c r="GOT172" s="44"/>
      <c r="GOU172" s="44"/>
      <c r="GOV172" s="44"/>
      <c r="GOW172" s="44"/>
      <c r="GOX172" s="44"/>
      <c r="GOY172" s="44"/>
      <c r="GOZ172" s="44"/>
      <c r="GPA172" s="44"/>
      <c r="GPB172" s="44"/>
      <c r="GPC172" s="44"/>
      <c r="GPD172" s="44"/>
      <c r="GPE172" s="44"/>
      <c r="GPF172" s="44"/>
      <c r="GPG172" s="44"/>
      <c r="GPH172" s="44"/>
      <c r="GPI172" s="44"/>
      <c r="GPJ172" s="44"/>
      <c r="GPK172" s="44"/>
      <c r="GPL172" s="44"/>
      <c r="GPM172" s="44"/>
      <c r="GPN172" s="44"/>
      <c r="GPO172" s="44"/>
      <c r="GPP172" s="44"/>
      <c r="GPQ172" s="44"/>
      <c r="GPR172" s="44"/>
      <c r="GPS172" s="44"/>
      <c r="GPT172" s="44"/>
      <c r="GPU172" s="44"/>
      <c r="GPV172" s="44"/>
      <c r="GPW172" s="44"/>
      <c r="GPX172" s="44"/>
      <c r="GPY172" s="44"/>
      <c r="GPZ172" s="44"/>
      <c r="GQA172" s="44"/>
      <c r="GQB172" s="44"/>
      <c r="GQC172" s="44"/>
      <c r="GQD172" s="44"/>
      <c r="GQE172" s="44"/>
      <c r="GQF172" s="44"/>
      <c r="GQG172" s="44"/>
      <c r="GQH172" s="44"/>
      <c r="GQI172" s="44"/>
      <c r="GQJ172" s="44"/>
      <c r="GQK172" s="44"/>
      <c r="GQL172" s="44"/>
      <c r="GQM172" s="44"/>
      <c r="GQN172" s="44"/>
      <c r="GQO172" s="44"/>
      <c r="GQP172" s="44"/>
      <c r="GQQ172" s="44"/>
      <c r="GQR172" s="44"/>
      <c r="GQS172" s="44"/>
      <c r="GQT172" s="44"/>
      <c r="GQU172" s="44"/>
      <c r="GQV172" s="44"/>
      <c r="GQW172" s="44"/>
      <c r="GQX172" s="44"/>
      <c r="GQY172" s="44"/>
      <c r="GQZ172" s="44"/>
      <c r="GRA172" s="44"/>
      <c r="GRB172" s="44"/>
      <c r="GRC172" s="44"/>
      <c r="GRD172" s="44"/>
      <c r="GRE172" s="44"/>
      <c r="GRF172" s="44"/>
      <c r="GRG172" s="44"/>
      <c r="GRH172" s="44"/>
      <c r="GRI172" s="44"/>
      <c r="GRJ172" s="44"/>
      <c r="GRK172" s="44"/>
      <c r="GRL172" s="44"/>
      <c r="GRM172" s="44"/>
      <c r="GRN172" s="44"/>
      <c r="GRO172" s="44"/>
      <c r="GRP172" s="44"/>
      <c r="GRQ172" s="44"/>
      <c r="GRR172" s="44"/>
      <c r="GRS172" s="44"/>
      <c r="GRT172" s="44"/>
      <c r="GRU172" s="44"/>
      <c r="GRV172" s="44"/>
      <c r="GRW172" s="44"/>
      <c r="GRX172" s="44"/>
      <c r="GRY172" s="44"/>
      <c r="GRZ172" s="44"/>
      <c r="GSA172" s="44"/>
      <c r="GSB172" s="44"/>
      <c r="GSC172" s="44"/>
      <c r="GSD172" s="44"/>
      <c r="GSE172" s="44"/>
      <c r="GSF172" s="44"/>
      <c r="GSG172" s="44"/>
      <c r="GSH172" s="44"/>
      <c r="GSI172" s="44"/>
      <c r="GSJ172" s="44"/>
      <c r="GSK172" s="44"/>
      <c r="GSL172" s="44"/>
      <c r="GSM172" s="44"/>
      <c r="GSN172" s="44"/>
      <c r="GSO172" s="44"/>
      <c r="GSP172" s="44"/>
      <c r="GSQ172" s="44"/>
      <c r="GSR172" s="44"/>
      <c r="GSS172" s="44"/>
      <c r="GST172" s="44"/>
      <c r="GSU172" s="44"/>
      <c r="GSV172" s="44"/>
      <c r="GSW172" s="44"/>
      <c r="GSX172" s="44"/>
      <c r="GSY172" s="44"/>
      <c r="GSZ172" s="44"/>
      <c r="GTA172" s="44"/>
      <c r="GTB172" s="44"/>
      <c r="GTC172" s="44"/>
      <c r="GTD172" s="44"/>
      <c r="GTE172" s="44"/>
      <c r="GTF172" s="44"/>
      <c r="GTG172" s="44"/>
      <c r="GTH172" s="44"/>
      <c r="GTI172" s="44"/>
      <c r="GTJ172" s="44"/>
      <c r="GTK172" s="44"/>
      <c r="GTL172" s="44"/>
      <c r="GTM172" s="44"/>
      <c r="GTN172" s="44"/>
      <c r="GTO172" s="44"/>
      <c r="GTP172" s="44"/>
      <c r="GTQ172" s="44"/>
      <c r="GTR172" s="44"/>
      <c r="GTS172" s="44"/>
      <c r="GTT172" s="44"/>
      <c r="GTU172" s="44"/>
      <c r="GTV172" s="44"/>
      <c r="GTW172" s="44"/>
      <c r="GTX172" s="44"/>
      <c r="GTY172" s="44"/>
      <c r="GTZ172" s="44"/>
      <c r="GUA172" s="44"/>
      <c r="GUB172" s="44"/>
      <c r="GUC172" s="44"/>
      <c r="GUD172" s="44"/>
      <c r="GUE172" s="44"/>
      <c r="GUF172" s="44"/>
      <c r="GUG172" s="44"/>
      <c r="GUH172" s="44"/>
      <c r="GUI172" s="44"/>
      <c r="GUJ172" s="44"/>
      <c r="GUK172" s="44"/>
      <c r="GUL172" s="44"/>
      <c r="GUM172" s="44"/>
      <c r="GUN172" s="44"/>
      <c r="GUO172" s="44"/>
      <c r="GUP172" s="44"/>
      <c r="GUQ172" s="44"/>
      <c r="GUR172" s="44"/>
      <c r="GUS172" s="44"/>
      <c r="GUT172" s="44"/>
      <c r="GUU172" s="44"/>
      <c r="GUV172" s="44"/>
      <c r="GUW172" s="44"/>
      <c r="GUX172" s="44"/>
      <c r="GUY172" s="44"/>
      <c r="GUZ172" s="44"/>
      <c r="GVA172" s="44"/>
      <c r="GVB172" s="44"/>
      <c r="GVC172" s="44"/>
      <c r="GVD172" s="44"/>
      <c r="GVE172" s="44"/>
      <c r="GVF172" s="44"/>
      <c r="GVG172" s="44"/>
      <c r="GVH172" s="44"/>
      <c r="GVI172" s="44"/>
      <c r="GVJ172" s="44"/>
      <c r="GVK172" s="44"/>
      <c r="GVL172" s="44"/>
      <c r="GVM172" s="44"/>
      <c r="GVN172" s="44"/>
      <c r="GVO172" s="44"/>
      <c r="GVP172" s="44"/>
      <c r="GVQ172" s="44"/>
      <c r="GVR172" s="44"/>
      <c r="GVS172" s="44"/>
      <c r="GVT172" s="44"/>
      <c r="GVU172" s="44"/>
      <c r="GVV172" s="44"/>
      <c r="GVW172" s="44"/>
      <c r="GVX172" s="44"/>
      <c r="GVY172" s="44"/>
      <c r="GVZ172" s="44"/>
      <c r="GWA172" s="44"/>
      <c r="GWB172" s="44"/>
      <c r="GWC172" s="44"/>
      <c r="GWD172" s="44"/>
      <c r="GWE172" s="44"/>
      <c r="GWF172" s="44"/>
      <c r="GWG172" s="44"/>
      <c r="GWH172" s="44"/>
      <c r="GWI172" s="44"/>
      <c r="GWJ172" s="44"/>
      <c r="GWK172" s="44"/>
      <c r="GWL172" s="44"/>
      <c r="GWM172" s="44"/>
      <c r="GWN172" s="44"/>
      <c r="GWO172" s="44"/>
      <c r="GWP172" s="44"/>
      <c r="GWQ172" s="44"/>
      <c r="GWR172" s="44"/>
      <c r="GWS172" s="44"/>
      <c r="GWT172" s="44"/>
      <c r="GWU172" s="44"/>
      <c r="GWV172" s="44"/>
      <c r="GWW172" s="44"/>
      <c r="GWX172" s="44"/>
      <c r="GWY172" s="44"/>
      <c r="GWZ172" s="44"/>
      <c r="GXA172" s="44"/>
      <c r="GXB172" s="44"/>
      <c r="GXC172" s="44"/>
      <c r="GXD172" s="44"/>
      <c r="GXE172" s="44"/>
      <c r="GXF172" s="44"/>
      <c r="GXG172" s="44"/>
      <c r="GXH172" s="44"/>
      <c r="GXI172" s="44"/>
      <c r="GXJ172" s="44"/>
      <c r="GXK172" s="44"/>
      <c r="GXL172" s="44"/>
      <c r="GXM172" s="44"/>
      <c r="GXN172" s="44"/>
      <c r="GXO172" s="44"/>
      <c r="GXP172" s="44"/>
      <c r="GXQ172" s="44"/>
      <c r="GXR172" s="44"/>
      <c r="GXS172" s="44"/>
      <c r="GXT172" s="44"/>
      <c r="GXU172" s="44"/>
      <c r="GXV172" s="44"/>
      <c r="GXW172" s="44"/>
      <c r="GXX172" s="44"/>
      <c r="GXY172" s="44"/>
      <c r="GXZ172" s="44"/>
      <c r="GYA172" s="44"/>
      <c r="GYB172" s="44"/>
      <c r="GYC172" s="44"/>
      <c r="GYD172" s="44"/>
      <c r="GYE172" s="44"/>
      <c r="GYF172" s="44"/>
      <c r="GYG172" s="44"/>
      <c r="GYH172" s="44"/>
      <c r="GYI172" s="44"/>
      <c r="GYJ172" s="44"/>
      <c r="GYK172" s="44"/>
      <c r="GYL172" s="44"/>
      <c r="GYM172" s="44"/>
      <c r="GYN172" s="44"/>
      <c r="GYO172" s="44"/>
      <c r="GYP172" s="44"/>
      <c r="GYQ172" s="44"/>
      <c r="GYR172" s="44"/>
      <c r="GYS172" s="44"/>
      <c r="GYT172" s="44"/>
      <c r="GYU172" s="44"/>
      <c r="GYV172" s="44"/>
      <c r="GYW172" s="44"/>
      <c r="GYX172" s="44"/>
      <c r="GYY172" s="44"/>
      <c r="GYZ172" s="44"/>
      <c r="GZA172" s="44"/>
      <c r="GZB172" s="44"/>
      <c r="GZC172" s="44"/>
      <c r="GZD172" s="44"/>
      <c r="GZE172" s="44"/>
      <c r="GZF172" s="44"/>
      <c r="GZG172" s="44"/>
      <c r="GZH172" s="44"/>
      <c r="GZI172" s="44"/>
      <c r="GZJ172" s="44"/>
      <c r="GZK172" s="44"/>
      <c r="GZL172" s="44"/>
      <c r="GZM172" s="44"/>
      <c r="GZN172" s="44"/>
      <c r="GZO172" s="44"/>
      <c r="GZP172" s="44"/>
      <c r="GZQ172" s="44"/>
      <c r="GZR172" s="44"/>
      <c r="GZS172" s="44"/>
      <c r="GZT172" s="44"/>
      <c r="GZU172" s="44"/>
      <c r="GZV172" s="44"/>
      <c r="GZW172" s="44"/>
      <c r="GZX172" s="44"/>
      <c r="GZY172" s="44"/>
      <c r="GZZ172" s="44"/>
      <c r="HAA172" s="44"/>
      <c r="HAB172" s="44"/>
      <c r="HAC172" s="44"/>
      <c r="HAD172" s="44"/>
      <c r="HAE172" s="44"/>
      <c r="HAF172" s="44"/>
      <c r="HAG172" s="44"/>
      <c r="HAH172" s="44"/>
      <c r="HAI172" s="44"/>
      <c r="HAJ172" s="44"/>
      <c r="HAK172" s="44"/>
      <c r="HAL172" s="44"/>
      <c r="HAM172" s="44"/>
      <c r="HAN172" s="44"/>
      <c r="HAO172" s="44"/>
      <c r="HAP172" s="44"/>
      <c r="HAQ172" s="44"/>
      <c r="HAR172" s="44"/>
      <c r="HAS172" s="44"/>
      <c r="HAT172" s="44"/>
      <c r="HAU172" s="44"/>
      <c r="HAV172" s="44"/>
      <c r="HAW172" s="44"/>
      <c r="HAX172" s="44"/>
      <c r="HAY172" s="44"/>
      <c r="HAZ172" s="44"/>
      <c r="HBA172" s="44"/>
      <c r="HBB172" s="44"/>
      <c r="HBC172" s="44"/>
      <c r="HBD172" s="44"/>
      <c r="HBE172" s="44"/>
      <c r="HBF172" s="44"/>
      <c r="HBG172" s="44"/>
      <c r="HBH172" s="44"/>
      <c r="HBI172" s="44"/>
      <c r="HBJ172" s="44"/>
      <c r="HBK172" s="44"/>
      <c r="HBL172" s="44"/>
      <c r="HBM172" s="44"/>
      <c r="HBN172" s="44"/>
      <c r="HBO172" s="44"/>
      <c r="HBP172" s="44"/>
      <c r="HBQ172" s="44"/>
      <c r="HBR172" s="44"/>
      <c r="HBS172" s="44"/>
      <c r="HBT172" s="44"/>
      <c r="HBU172" s="44"/>
      <c r="HBV172" s="44"/>
      <c r="HBW172" s="44"/>
      <c r="HBX172" s="44"/>
      <c r="HBY172" s="44"/>
      <c r="HBZ172" s="44"/>
      <c r="HCA172" s="44"/>
      <c r="HCB172" s="44"/>
      <c r="HCC172" s="44"/>
      <c r="HCD172" s="44"/>
      <c r="HCE172" s="44"/>
      <c r="HCF172" s="44"/>
      <c r="HCG172" s="44"/>
      <c r="HCH172" s="44"/>
      <c r="HCI172" s="44"/>
      <c r="HCJ172" s="44"/>
      <c r="HCK172" s="44"/>
      <c r="HCL172" s="44"/>
      <c r="HCM172" s="44"/>
      <c r="HCN172" s="44"/>
      <c r="HCO172" s="44"/>
      <c r="HCP172" s="44"/>
      <c r="HCQ172" s="44"/>
      <c r="HCR172" s="44"/>
      <c r="HCS172" s="44"/>
      <c r="HCT172" s="44"/>
      <c r="HCU172" s="44"/>
      <c r="HCV172" s="44"/>
      <c r="HCW172" s="44"/>
      <c r="HCX172" s="44"/>
      <c r="HCY172" s="44"/>
      <c r="HCZ172" s="44"/>
      <c r="HDA172" s="44"/>
      <c r="HDB172" s="44"/>
      <c r="HDC172" s="44"/>
      <c r="HDD172" s="44"/>
      <c r="HDE172" s="44"/>
      <c r="HDF172" s="44"/>
      <c r="HDG172" s="44"/>
      <c r="HDH172" s="44"/>
      <c r="HDI172" s="44"/>
      <c r="HDJ172" s="44"/>
      <c r="HDK172" s="44"/>
      <c r="HDL172" s="44"/>
      <c r="HDM172" s="44"/>
      <c r="HDN172" s="44"/>
      <c r="HDO172" s="44"/>
      <c r="HDP172" s="44"/>
      <c r="HDQ172" s="44"/>
      <c r="HDR172" s="44"/>
      <c r="HDS172" s="44"/>
      <c r="HDT172" s="44"/>
      <c r="HDU172" s="44"/>
      <c r="HDV172" s="44"/>
      <c r="HDW172" s="44"/>
      <c r="HDX172" s="44"/>
      <c r="HDY172" s="44"/>
      <c r="HDZ172" s="44"/>
      <c r="HEA172" s="44"/>
      <c r="HEB172" s="44"/>
      <c r="HEC172" s="44"/>
      <c r="HED172" s="44"/>
      <c r="HEE172" s="44"/>
      <c r="HEF172" s="44"/>
      <c r="HEG172" s="44"/>
      <c r="HEH172" s="44"/>
      <c r="HEI172" s="44"/>
      <c r="HEJ172" s="44"/>
      <c r="HEK172" s="44"/>
      <c r="HEL172" s="44"/>
      <c r="HEM172" s="44"/>
      <c r="HEN172" s="44"/>
      <c r="HEO172" s="44"/>
      <c r="HEP172" s="44"/>
      <c r="HEQ172" s="44"/>
      <c r="HER172" s="44"/>
      <c r="HES172" s="44"/>
      <c r="HET172" s="44"/>
      <c r="HEU172" s="44"/>
      <c r="HEV172" s="44"/>
      <c r="HEW172" s="44"/>
      <c r="HEX172" s="44"/>
      <c r="HEY172" s="44"/>
      <c r="HEZ172" s="44"/>
      <c r="HFA172" s="44"/>
      <c r="HFB172" s="44"/>
      <c r="HFC172" s="44"/>
      <c r="HFD172" s="44"/>
      <c r="HFE172" s="44"/>
      <c r="HFF172" s="44"/>
      <c r="HFG172" s="44"/>
      <c r="HFH172" s="44"/>
      <c r="HFI172" s="44"/>
      <c r="HFJ172" s="44"/>
      <c r="HFK172" s="44"/>
      <c r="HFL172" s="44"/>
      <c r="HFM172" s="44"/>
      <c r="HFN172" s="44"/>
      <c r="HFO172" s="44"/>
      <c r="HFP172" s="44"/>
      <c r="HFQ172" s="44"/>
      <c r="HFR172" s="44"/>
      <c r="HFS172" s="44"/>
      <c r="HFT172" s="44"/>
      <c r="HFU172" s="44"/>
      <c r="HFV172" s="44"/>
      <c r="HFW172" s="44"/>
      <c r="HFX172" s="44"/>
      <c r="HFY172" s="44"/>
      <c r="HFZ172" s="44"/>
      <c r="HGA172" s="44"/>
      <c r="HGB172" s="44"/>
      <c r="HGC172" s="44"/>
      <c r="HGD172" s="44"/>
      <c r="HGE172" s="44"/>
      <c r="HGF172" s="44"/>
      <c r="HGG172" s="44"/>
      <c r="HGH172" s="44"/>
      <c r="HGI172" s="44"/>
      <c r="HGJ172" s="44"/>
      <c r="HGK172" s="44"/>
      <c r="HGL172" s="44"/>
      <c r="HGM172" s="44"/>
      <c r="HGN172" s="44"/>
      <c r="HGO172" s="44"/>
      <c r="HGP172" s="44"/>
      <c r="HGQ172" s="44"/>
      <c r="HGR172" s="44"/>
      <c r="HGS172" s="44"/>
      <c r="HGT172" s="44"/>
      <c r="HGU172" s="44"/>
      <c r="HGV172" s="44"/>
      <c r="HGW172" s="44"/>
      <c r="HGX172" s="44"/>
      <c r="HGY172" s="44"/>
      <c r="HGZ172" s="44"/>
      <c r="HHA172" s="44"/>
      <c r="HHB172" s="44"/>
      <c r="HHC172" s="44"/>
      <c r="HHD172" s="44"/>
      <c r="HHE172" s="44"/>
      <c r="HHF172" s="44"/>
      <c r="HHG172" s="44"/>
      <c r="HHH172" s="44"/>
      <c r="HHI172" s="44"/>
      <c r="HHJ172" s="44"/>
      <c r="HHK172" s="44"/>
      <c r="HHL172" s="44"/>
      <c r="HHM172" s="44"/>
      <c r="HHN172" s="44"/>
      <c r="HHO172" s="44"/>
      <c r="HHP172" s="44"/>
      <c r="HHQ172" s="44"/>
      <c r="HHR172" s="44"/>
      <c r="HHS172" s="44"/>
      <c r="HHT172" s="44"/>
      <c r="HHU172" s="44"/>
      <c r="HHV172" s="44"/>
      <c r="HHW172" s="44"/>
      <c r="HHX172" s="44"/>
      <c r="HHY172" s="44"/>
      <c r="HHZ172" s="44"/>
      <c r="HIA172" s="44"/>
      <c r="HIB172" s="44"/>
      <c r="HIC172" s="44"/>
      <c r="HID172" s="44"/>
      <c r="HIE172" s="44"/>
      <c r="HIF172" s="44"/>
      <c r="HIG172" s="44"/>
      <c r="HIH172" s="44"/>
      <c r="HII172" s="44"/>
      <c r="HIJ172" s="44"/>
      <c r="HIK172" s="44"/>
      <c r="HIL172" s="44"/>
      <c r="HIM172" s="44"/>
      <c r="HIN172" s="44"/>
      <c r="HIO172" s="44"/>
      <c r="HIP172" s="44"/>
      <c r="HIQ172" s="44"/>
      <c r="HIR172" s="44"/>
      <c r="HIS172" s="44"/>
      <c r="HIT172" s="44"/>
      <c r="HIU172" s="44"/>
      <c r="HIV172" s="44"/>
      <c r="HIW172" s="44"/>
      <c r="HIX172" s="44"/>
      <c r="HIY172" s="44"/>
      <c r="HIZ172" s="44"/>
      <c r="HJA172" s="44"/>
      <c r="HJB172" s="44"/>
      <c r="HJC172" s="44"/>
      <c r="HJD172" s="44"/>
      <c r="HJE172" s="44"/>
      <c r="HJF172" s="44"/>
      <c r="HJG172" s="44"/>
      <c r="HJH172" s="44"/>
      <c r="HJI172" s="44"/>
      <c r="HJJ172" s="44"/>
      <c r="HJK172" s="44"/>
      <c r="HJL172" s="44"/>
      <c r="HJM172" s="44"/>
      <c r="HJN172" s="44"/>
      <c r="HJO172" s="44"/>
      <c r="HJP172" s="44"/>
      <c r="HJQ172" s="44"/>
      <c r="HJR172" s="44"/>
      <c r="HJS172" s="44"/>
      <c r="HJT172" s="44"/>
      <c r="HJU172" s="44"/>
      <c r="HJV172" s="44"/>
      <c r="HJW172" s="44"/>
      <c r="HJX172" s="44"/>
      <c r="HJY172" s="44"/>
      <c r="HJZ172" s="44"/>
      <c r="HKA172" s="44"/>
      <c r="HKB172" s="44"/>
      <c r="HKC172" s="44"/>
      <c r="HKD172" s="44"/>
      <c r="HKE172" s="44"/>
      <c r="HKF172" s="44"/>
      <c r="HKG172" s="44"/>
      <c r="HKH172" s="44"/>
      <c r="HKI172" s="44"/>
      <c r="HKJ172" s="44"/>
      <c r="HKK172" s="44"/>
      <c r="HKL172" s="44"/>
      <c r="HKM172" s="44"/>
      <c r="HKN172" s="44"/>
      <c r="HKO172" s="44"/>
      <c r="HKP172" s="44"/>
      <c r="HKQ172" s="44"/>
      <c r="HKR172" s="44"/>
      <c r="HKS172" s="44"/>
      <c r="HKT172" s="44"/>
      <c r="HKU172" s="44"/>
      <c r="HKV172" s="44"/>
      <c r="HKW172" s="44"/>
      <c r="HKX172" s="44"/>
      <c r="HKY172" s="44"/>
      <c r="HKZ172" s="44"/>
      <c r="HLA172" s="44"/>
      <c r="HLB172" s="44"/>
      <c r="HLC172" s="44"/>
      <c r="HLD172" s="44"/>
      <c r="HLE172" s="44"/>
      <c r="HLF172" s="44"/>
      <c r="HLG172" s="44"/>
      <c r="HLH172" s="44"/>
      <c r="HLI172" s="44"/>
      <c r="HLJ172" s="44"/>
      <c r="HLK172" s="44"/>
      <c r="HLL172" s="44"/>
      <c r="HLM172" s="44"/>
      <c r="HLN172" s="44"/>
      <c r="HLO172" s="44"/>
      <c r="HLP172" s="44"/>
      <c r="HLQ172" s="44"/>
      <c r="HLR172" s="44"/>
      <c r="HLS172" s="44"/>
      <c r="HLT172" s="44"/>
      <c r="HLU172" s="44"/>
      <c r="HLV172" s="44"/>
      <c r="HLW172" s="44"/>
      <c r="HLX172" s="44"/>
      <c r="HLY172" s="44"/>
      <c r="HLZ172" s="44"/>
      <c r="HMA172" s="44"/>
      <c r="HMB172" s="44"/>
      <c r="HMC172" s="44"/>
      <c r="HMD172" s="44"/>
      <c r="HME172" s="44"/>
      <c r="HMF172" s="44"/>
      <c r="HMG172" s="44"/>
      <c r="HMH172" s="44"/>
      <c r="HMI172" s="44"/>
      <c r="HMJ172" s="44"/>
      <c r="HMK172" s="44"/>
      <c r="HML172" s="44"/>
      <c r="HMM172" s="44"/>
      <c r="HMN172" s="44"/>
      <c r="HMO172" s="44"/>
      <c r="HMP172" s="44"/>
      <c r="HMQ172" s="44"/>
      <c r="HMR172" s="44"/>
      <c r="HMS172" s="44"/>
      <c r="HMT172" s="44"/>
      <c r="HMU172" s="44"/>
      <c r="HMV172" s="44"/>
      <c r="HMW172" s="44"/>
      <c r="HMX172" s="44"/>
      <c r="HMY172" s="44"/>
      <c r="HMZ172" s="44"/>
      <c r="HNA172" s="44"/>
      <c r="HNB172" s="44"/>
      <c r="HNC172" s="44"/>
      <c r="HND172" s="44"/>
      <c r="HNE172" s="44"/>
      <c r="HNF172" s="44"/>
      <c r="HNG172" s="44"/>
      <c r="HNH172" s="44"/>
      <c r="HNI172" s="44"/>
      <c r="HNJ172" s="44"/>
      <c r="HNK172" s="44"/>
      <c r="HNL172" s="44"/>
      <c r="HNM172" s="44"/>
      <c r="HNN172" s="44"/>
      <c r="HNO172" s="44"/>
      <c r="HNP172" s="44"/>
      <c r="HNQ172" s="44"/>
      <c r="HNR172" s="44"/>
      <c r="HNS172" s="44"/>
      <c r="HNT172" s="44"/>
      <c r="HNU172" s="44"/>
      <c r="HNV172" s="44"/>
      <c r="HNW172" s="44"/>
      <c r="HNX172" s="44"/>
      <c r="HNY172" s="44"/>
      <c r="HNZ172" s="44"/>
      <c r="HOA172" s="44"/>
      <c r="HOB172" s="44"/>
      <c r="HOC172" s="44"/>
      <c r="HOD172" s="44"/>
      <c r="HOE172" s="44"/>
      <c r="HOF172" s="44"/>
      <c r="HOG172" s="44"/>
      <c r="HOH172" s="44"/>
      <c r="HOI172" s="44"/>
      <c r="HOJ172" s="44"/>
      <c r="HOK172" s="44"/>
      <c r="HOL172" s="44"/>
      <c r="HOM172" s="44"/>
      <c r="HON172" s="44"/>
      <c r="HOO172" s="44"/>
      <c r="HOP172" s="44"/>
      <c r="HOQ172" s="44"/>
      <c r="HOR172" s="44"/>
      <c r="HOS172" s="44"/>
      <c r="HOT172" s="44"/>
      <c r="HOU172" s="44"/>
      <c r="HOV172" s="44"/>
      <c r="HOW172" s="44"/>
      <c r="HOX172" s="44"/>
      <c r="HOY172" s="44"/>
      <c r="HOZ172" s="44"/>
      <c r="HPA172" s="44"/>
      <c r="HPB172" s="44"/>
      <c r="HPC172" s="44"/>
      <c r="HPD172" s="44"/>
      <c r="HPE172" s="44"/>
      <c r="HPF172" s="44"/>
      <c r="HPG172" s="44"/>
      <c r="HPH172" s="44"/>
      <c r="HPI172" s="44"/>
      <c r="HPJ172" s="44"/>
      <c r="HPK172" s="44"/>
      <c r="HPL172" s="44"/>
      <c r="HPM172" s="44"/>
      <c r="HPN172" s="44"/>
      <c r="HPO172" s="44"/>
      <c r="HPP172" s="44"/>
      <c r="HPQ172" s="44"/>
      <c r="HPR172" s="44"/>
      <c r="HPS172" s="44"/>
      <c r="HPT172" s="44"/>
      <c r="HPU172" s="44"/>
      <c r="HPV172" s="44"/>
      <c r="HPW172" s="44"/>
      <c r="HPX172" s="44"/>
      <c r="HPY172" s="44"/>
      <c r="HPZ172" s="44"/>
      <c r="HQA172" s="44"/>
      <c r="HQB172" s="44"/>
      <c r="HQC172" s="44"/>
      <c r="HQD172" s="44"/>
      <c r="HQE172" s="44"/>
      <c r="HQF172" s="44"/>
      <c r="HQG172" s="44"/>
      <c r="HQH172" s="44"/>
      <c r="HQI172" s="44"/>
      <c r="HQJ172" s="44"/>
      <c r="HQK172" s="44"/>
      <c r="HQL172" s="44"/>
      <c r="HQM172" s="44"/>
      <c r="HQN172" s="44"/>
      <c r="HQO172" s="44"/>
      <c r="HQP172" s="44"/>
      <c r="HQQ172" s="44"/>
      <c r="HQR172" s="44"/>
      <c r="HQS172" s="44"/>
      <c r="HQT172" s="44"/>
      <c r="HQU172" s="44"/>
      <c r="HQV172" s="44"/>
      <c r="HQW172" s="44"/>
      <c r="HQX172" s="44"/>
      <c r="HQY172" s="44"/>
      <c r="HQZ172" s="44"/>
      <c r="HRA172" s="44"/>
      <c r="HRB172" s="44"/>
      <c r="HRC172" s="44"/>
      <c r="HRD172" s="44"/>
      <c r="HRE172" s="44"/>
      <c r="HRF172" s="44"/>
      <c r="HRG172" s="44"/>
      <c r="HRH172" s="44"/>
      <c r="HRI172" s="44"/>
      <c r="HRJ172" s="44"/>
      <c r="HRK172" s="44"/>
      <c r="HRL172" s="44"/>
      <c r="HRM172" s="44"/>
      <c r="HRN172" s="44"/>
      <c r="HRO172" s="44"/>
      <c r="HRP172" s="44"/>
      <c r="HRQ172" s="44"/>
      <c r="HRR172" s="44"/>
      <c r="HRS172" s="44"/>
      <c r="HRT172" s="44"/>
      <c r="HRU172" s="44"/>
      <c r="HRV172" s="44"/>
      <c r="HRW172" s="44"/>
      <c r="HRX172" s="44"/>
      <c r="HRY172" s="44"/>
      <c r="HRZ172" s="44"/>
      <c r="HSA172" s="44"/>
      <c r="HSB172" s="44"/>
      <c r="HSC172" s="44"/>
      <c r="HSD172" s="44"/>
      <c r="HSE172" s="44"/>
      <c r="HSF172" s="44"/>
      <c r="HSG172" s="44"/>
      <c r="HSH172" s="44"/>
      <c r="HSI172" s="44"/>
      <c r="HSJ172" s="44"/>
      <c r="HSK172" s="44"/>
      <c r="HSL172" s="44"/>
      <c r="HSM172" s="44"/>
      <c r="HSN172" s="44"/>
      <c r="HSO172" s="44"/>
      <c r="HSP172" s="44"/>
      <c r="HSQ172" s="44"/>
      <c r="HSR172" s="44"/>
      <c r="HSS172" s="44"/>
      <c r="HST172" s="44"/>
      <c r="HSU172" s="44"/>
      <c r="HSV172" s="44"/>
      <c r="HSW172" s="44"/>
      <c r="HSX172" s="44"/>
      <c r="HSY172" s="44"/>
      <c r="HSZ172" s="44"/>
      <c r="HTA172" s="44"/>
      <c r="HTB172" s="44"/>
      <c r="HTC172" s="44"/>
      <c r="HTD172" s="44"/>
      <c r="HTE172" s="44"/>
      <c r="HTF172" s="44"/>
      <c r="HTG172" s="44"/>
      <c r="HTH172" s="44"/>
      <c r="HTI172" s="44"/>
      <c r="HTJ172" s="44"/>
      <c r="HTK172" s="44"/>
      <c r="HTL172" s="44"/>
      <c r="HTM172" s="44"/>
      <c r="HTN172" s="44"/>
      <c r="HTO172" s="44"/>
      <c r="HTP172" s="44"/>
      <c r="HTQ172" s="44"/>
      <c r="HTR172" s="44"/>
      <c r="HTS172" s="44"/>
      <c r="HTT172" s="44"/>
      <c r="HTU172" s="44"/>
      <c r="HTV172" s="44"/>
      <c r="HTW172" s="44"/>
      <c r="HTX172" s="44"/>
      <c r="HTY172" s="44"/>
      <c r="HTZ172" s="44"/>
      <c r="HUA172" s="44"/>
      <c r="HUB172" s="44"/>
      <c r="HUC172" s="44"/>
      <c r="HUD172" s="44"/>
      <c r="HUE172" s="44"/>
      <c r="HUF172" s="44"/>
      <c r="HUG172" s="44"/>
      <c r="HUH172" s="44"/>
      <c r="HUI172" s="44"/>
      <c r="HUJ172" s="44"/>
      <c r="HUK172" s="44"/>
      <c r="HUL172" s="44"/>
      <c r="HUM172" s="44"/>
      <c r="HUN172" s="44"/>
      <c r="HUO172" s="44"/>
      <c r="HUP172" s="44"/>
      <c r="HUQ172" s="44"/>
      <c r="HUR172" s="44"/>
      <c r="HUS172" s="44"/>
      <c r="HUT172" s="44"/>
      <c r="HUU172" s="44"/>
      <c r="HUV172" s="44"/>
      <c r="HUW172" s="44"/>
      <c r="HUX172" s="44"/>
      <c r="HUY172" s="44"/>
      <c r="HUZ172" s="44"/>
      <c r="HVA172" s="44"/>
      <c r="HVB172" s="44"/>
      <c r="HVC172" s="44"/>
      <c r="HVD172" s="44"/>
      <c r="HVE172" s="44"/>
      <c r="HVF172" s="44"/>
      <c r="HVG172" s="44"/>
      <c r="HVH172" s="44"/>
      <c r="HVI172" s="44"/>
      <c r="HVJ172" s="44"/>
      <c r="HVK172" s="44"/>
      <c r="HVL172" s="44"/>
      <c r="HVM172" s="44"/>
      <c r="HVN172" s="44"/>
      <c r="HVO172" s="44"/>
      <c r="HVP172" s="44"/>
      <c r="HVQ172" s="44"/>
      <c r="HVR172" s="44"/>
      <c r="HVS172" s="44"/>
      <c r="HVT172" s="44"/>
      <c r="HVU172" s="44"/>
      <c r="HVV172" s="44"/>
      <c r="HVW172" s="44"/>
      <c r="HVX172" s="44"/>
      <c r="HVY172" s="44"/>
      <c r="HVZ172" s="44"/>
      <c r="HWA172" s="44"/>
      <c r="HWB172" s="44"/>
      <c r="HWC172" s="44"/>
      <c r="HWD172" s="44"/>
      <c r="HWE172" s="44"/>
      <c r="HWF172" s="44"/>
      <c r="HWG172" s="44"/>
      <c r="HWH172" s="44"/>
      <c r="HWI172" s="44"/>
      <c r="HWJ172" s="44"/>
      <c r="HWK172" s="44"/>
      <c r="HWL172" s="44"/>
      <c r="HWM172" s="44"/>
      <c r="HWN172" s="44"/>
      <c r="HWO172" s="44"/>
      <c r="HWP172" s="44"/>
      <c r="HWQ172" s="44"/>
      <c r="HWR172" s="44"/>
      <c r="HWS172" s="44"/>
      <c r="HWT172" s="44"/>
      <c r="HWU172" s="44"/>
      <c r="HWV172" s="44"/>
      <c r="HWW172" s="44"/>
      <c r="HWX172" s="44"/>
      <c r="HWY172" s="44"/>
      <c r="HWZ172" s="44"/>
      <c r="HXA172" s="44"/>
      <c r="HXB172" s="44"/>
      <c r="HXC172" s="44"/>
      <c r="HXD172" s="44"/>
      <c r="HXE172" s="44"/>
      <c r="HXF172" s="44"/>
      <c r="HXG172" s="44"/>
      <c r="HXH172" s="44"/>
      <c r="HXI172" s="44"/>
      <c r="HXJ172" s="44"/>
      <c r="HXK172" s="44"/>
      <c r="HXL172" s="44"/>
      <c r="HXM172" s="44"/>
      <c r="HXN172" s="44"/>
      <c r="HXO172" s="44"/>
      <c r="HXP172" s="44"/>
      <c r="HXQ172" s="44"/>
      <c r="HXR172" s="44"/>
      <c r="HXS172" s="44"/>
      <c r="HXT172" s="44"/>
      <c r="HXU172" s="44"/>
      <c r="HXV172" s="44"/>
      <c r="HXW172" s="44"/>
      <c r="HXX172" s="44"/>
      <c r="HXY172" s="44"/>
      <c r="HXZ172" s="44"/>
      <c r="HYA172" s="44"/>
      <c r="HYB172" s="44"/>
      <c r="HYC172" s="44"/>
      <c r="HYD172" s="44"/>
      <c r="HYE172" s="44"/>
      <c r="HYF172" s="44"/>
      <c r="HYG172" s="44"/>
      <c r="HYH172" s="44"/>
      <c r="HYI172" s="44"/>
      <c r="HYJ172" s="44"/>
      <c r="HYK172" s="44"/>
      <c r="HYL172" s="44"/>
      <c r="HYM172" s="44"/>
      <c r="HYN172" s="44"/>
      <c r="HYO172" s="44"/>
      <c r="HYP172" s="44"/>
      <c r="HYQ172" s="44"/>
      <c r="HYR172" s="44"/>
      <c r="HYS172" s="44"/>
      <c r="HYT172" s="44"/>
      <c r="HYU172" s="44"/>
      <c r="HYV172" s="44"/>
      <c r="HYW172" s="44"/>
      <c r="HYX172" s="44"/>
      <c r="HYY172" s="44"/>
      <c r="HYZ172" s="44"/>
      <c r="HZA172" s="44"/>
      <c r="HZB172" s="44"/>
      <c r="HZC172" s="44"/>
      <c r="HZD172" s="44"/>
      <c r="HZE172" s="44"/>
      <c r="HZF172" s="44"/>
      <c r="HZG172" s="44"/>
      <c r="HZH172" s="44"/>
      <c r="HZI172" s="44"/>
      <c r="HZJ172" s="44"/>
      <c r="HZK172" s="44"/>
      <c r="HZL172" s="44"/>
      <c r="HZM172" s="44"/>
      <c r="HZN172" s="44"/>
      <c r="HZO172" s="44"/>
      <c r="HZP172" s="44"/>
      <c r="HZQ172" s="44"/>
      <c r="HZR172" s="44"/>
      <c r="HZS172" s="44"/>
      <c r="HZT172" s="44"/>
      <c r="HZU172" s="44"/>
      <c r="HZV172" s="44"/>
      <c r="HZW172" s="44"/>
      <c r="HZX172" s="44"/>
      <c r="HZY172" s="44"/>
      <c r="HZZ172" s="44"/>
      <c r="IAA172" s="44"/>
      <c r="IAB172" s="44"/>
      <c r="IAC172" s="44"/>
      <c r="IAD172" s="44"/>
      <c r="IAE172" s="44"/>
      <c r="IAF172" s="44"/>
      <c r="IAG172" s="44"/>
      <c r="IAH172" s="44"/>
      <c r="IAI172" s="44"/>
      <c r="IAJ172" s="44"/>
      <c r="IAK172" s="44"/>
      <c r="IAL172" s="44"/>
      <c r="IAM172" s="44"/>
      <c r="IAN172" s="44"/>
      <c r="IAO172" s="44"/>
      <c r="IAP172" s="44"/>
      <c r="IAQ172" s="44"/>
      <c r="IAR172" s="44"/>
      <c r="IAS172" s="44"/>
      <c r="IAT172" s="44"/>
      <c r="IAU172" s="44"/>
      <c r="IAV172" s="44"/>
      <c r="IAW172" s="44"/>
      <c r="IAX172" s="44"/>
      <c r="IAY172" s="44"/>
      <c r="IAZ172" s="44"/>
      <c r="IBA172" s="44"/>
      <c r="IBB172" s="44"/>
      <c r="IBC172" s="44"/>
      <c r="IBD172" s="44"/>
      <c r="IBE172" s="44"/>
      <c r="IBF172" s="44"/>
      <c r="IBG172" s="44"/>
      <c r="IBH172" s="44"/>
      <c r="IBI172" s="44"/>
      <c r="IBJ172" s="44"/>
      <c r="IBK172" s="44"/>
      <c r="IBL172" s="44"/>
      <c r="IBM172" s="44"/>
      <c r="IBN172" s="44"/>
      <c r="IBO172" s="44"/>
      <c r="IBP172" s="44"/>
      <c r="IBQ172" s="44"/>
      <c r="IBR172" s="44"/>
      <c r="IBS172" s="44"/>
      <c r="IBT172" s="44"/>
      <c r="IBU172" s="44"/>
      <c r="IBV172" s="44"/>
      <c r="IBW172" s="44"/>
      <c r="IBX172" s="44"/>
      <c r="IBY172" s="44"/>
      <c r="IBZ172" s="44"/>
      <c r="ICA172" s="44"/>
      <c r="ICB172" s="44"/>
      <c r="ICC172" s="44"/>
      <c r="ICD172" s="44"/>
      <c r="ICE172" s="44"/>
      <c r="ICF172" s="44"/>
      <c r="ICG172" s="44"/>
      <c r="ICH172" s="44"/>
      <c r="ICI172" s="44"/>
      <c r="ICJ172" s="44"/>
      <c r="ICK172" s="44"/>
      <c r="ICL172" s="44"/>
      <c r="ICM172" s="44"/>
      <c r="ICN172" s="44"/>
      <c r="ICO172" s="44"/>
      <c r="ICP172" s="44"/>
      <c r="ICQ172" s="44"/>
      <c r="ICR172" s="44"/>
      <c r="ICS172" s="44"/>
      <c r="ICT172" s="44"/>
      <c r="ICU172" s="44"/>
      <c r="ICV172" s="44"/>
      <c r="ICW172" s="44"/>
      <c r="ICX172" s="44"/>
      <c r="ICY172" s="44"/>
      <c r="ICZ172" s="44"/>
      <c r="IDA172" s="44"/>
      <c r="IDB172" s="44"/>
      <c r="IDC172" s="44"/>
      <c r="IDD172" s="44"/>
      <c r="IDE172" s="44"/>
      <c r="IDF172" s="44"/>
      <c r="IDG172" s="44"/>
      <c r="IDH172" s="44"/>
      <c r="IDI172" s="44"/>
      <c r="IDJ172" s="44"/>
      <c r="IDK172" s="44"/>
      <c r="IDL172" s="44"/>
      <c r="IDM172" s="44"/>
      <c r="IDN172" s="44"/>
      <c r="IDO172" s="44"/>
      <c r="IDP172" s="44"/>
      <c r="IDQ172" s="44"/>
      <c r="IDR172" s="44"/>
      <c r="IDS172" s="44"/>
      <c r="IDT172" s="44"/>
      <c r="IDU172" s="44"/>
      <c r="IDV172" s="44"/>
      <c r="IDW172" s="44"/>
      <c r="IDX172" s="44"/>
      <c r="IDY172" s="44"/>
      <c r="IDZ172" s="44"/>
      <c r="IEA172" s="44"/>
      <c r="IEB172" s="44"/>
      <c r="IEC172" s="44"/>
      <c r="IED172" s="44"/>
      <c r="IEE172" s="44"/>
      <c r="IEF172" s="44"/>
      <c r="IEG172" s="44"/>
      <c r="IEH172" s="44"/>
      <c r="IEI172" s="44"/>
      <c r="IEJ172" s="44"/>
      <c r="IEK172" s="44"/>
      <c r="IEL172" s="44"/>
      <c r="IEM172" s="44"/>
      <c r="IEN172" s="44"/>
      <c r="IEO172" s="44"/>
      <c r="IEP172" s="44"/>
      <c r="IEQ172" s="44"/>
      <c r="IER172" s="44"/>
      <c r="IES172" s="44"/>
      <c r="IET172" s="44"/>
      <c r="IEU172" s="44"/>
      <c r="IEV172" s="44"/>
      <c r="IEW172" s="44"/>
      <c r="IEX172" s="44"/>
      <c r="IEY172" s="44"/>
      <c r="IEZ172" s="44"/>
      <c r="IFA172" s="44"/>
      <c r="IFB172" s="44"/>
      <c r="IFC172" s="44"/>
      <c r="IFD172" s="44"/>
      <c r="IFE172" s="44"/>
      <c r="IFF172" s="44"/>
      <c r="IFG172" s="44"/>
      <c r="IFH172" s="44"/>
      <c r="IFI172" s="44"/>
      <c r="IFJ172" s="44"/>
      <c r="IFK172" s="44"/>
      <c r="IFL172" s="44"/>
      <c r="IFM172" s="44"/>
      <c r="IFN172" s="44"/>
      <c r="IFO172" s="44"/>
      <c r="IFP172" s="44"/>
      <c r="IFQ172" s="44"/>
      <c r="IFR172" s="44"/>
      <c r="IFS172" s="44"/>
      <c r="IFT172" s="44"/>
      <c r="IFU172" s="44"/>
      <c r="IFV172" s="44"/>
      <c r="IFW172" s="44"/>
      <c r="IFX172" s="44"/>
      <c r="IFY172" s="44"/>
      <c r="IFZ172" s="44"/>
      <c r="IGA172" s="44"/>
      <c r="IGB172" s="44"/>
      <c r="IGC172" s="44"/>
      <c r="IGD172" s="44"/>
      <c r="IGE172" s="44"/>
      <c r="IGF172" s="44"/>
      <c r="IGG172" s="44"/>
      <c r="IGH172" s="44"/>
      <c r="IGI172" s="44"/>
      <c r="IGJ172" s="44"/>
      <c r="IGK172" s="44"/>
      <c r="IGL172" s="44"/>
      <c r="IGM172" s="44"/>
      <c r="IGN172" s="44"/>
      <c r="IGO172" s="44"/>
      <c r="IGP172" s="44"/>
      <c r="IGQ172" s="44"/>
      <c r="IGR172" s="44"/>
      <c r="IGS172" s="44"/>
      <c r="IGT172" s="44"/>
      <c r="IGU172" s="44"/>
      <c r="IGV172" s="44"/>
      <c r="IGW172" s="44"/>
      <c r="IGX172" s="44"/>
      <c r="IGY172" s="44"/>
      <c r="IGZ172" s="44"/>
      <c r="IHA172" s="44"/>
      <c r="IHB172" s="44"/>
      <c r="IHC172" s="44"/>
      <c r="IHD172" s="44"/>
      <c r="IHE172" s="44"/>
      <c r="IHF172" s="44"/>
      <c r="IHG172" s="44"/>
      <c r="IHH172" s="44"/>
      <c r="IHI172" s="44"/>
      <c r="IHJ172" s="44"/>
      <c r="IHK172" s="44"/>
      <c r="IHL172" s="44"/>
      <c r="IHM172" s="44"/>
      <c r="IHN172" s="44"/>
      <c r="IHO172" s="44"/>
      <c r="IHP172" s="44"/>
      <c r="IHQ172" s="44"/>
      <c r="IHR172" s="44"/>
      <c r="IHS172" s="44"/>
      <c r="IHT172" s="44"/>
      <c r="IHU172" s="44"/>
      <c r="IHV172" s="44"/>
      <c r="IHW172" s="44"/>
      <c r="IHX172" s="44"/>
      <c r="IHY172" s="44"/>
      <c r="IHZ172" s="44"/>
      <c r="IIA172" s="44"/>
      <c r="IIB172" s="44"/>
      <c r="IIC172" s="44"/>
      <c r="IID172" s="44"/>
      <c r="IIE172" s="44"/>
      <c r="IIF172" s="44"/>
      <c r="IIG172" s="44"/>
      <c r="IIH172" s="44"/>
      <c r="III172" s="44"/>
      <c r="IIJ172" s="44"/>
      <c r="IIK172" s="44"/>
      <c r="IIL172" s="44"/>
      <c r="IIM172" s="44"/>
      <c r="IIN172" s="44"/>
      <c r="IIO172" s="44"/>
      <c r="IIP172" s="44"/>
      <c r="IIQ172" s="44"/>
      <c r="IIR172" s="44"/>
      <c r="IIS172" s="44"/>
      <c r="IIT172" s="44"/>
      <c r="IIU172" s="44"/>
      <c r="IIV172" s="44"/>
      <c r="IIW172" s="44"/>
      <c r="IIX172" s="44"/>
      <c r="IIY172" s="44"/>
      <c r="IIZ172" s="44"/>
      <c r="IJA172" s="44"/>
      <c r="IJB172" s="44"/>
      <c r="IJC172" s="44"/>
      <c r="IJD172" s="44"/>
      <c r="IJE172" s="44"/>
      <c r="IJF172" s="44"/>
      <c r="IJG172" s="44"/>
      <c r="IJH172" s="44"/>
      <c r="IJI172" s="44"/>
      <c r="IJJ172" s="44"/>
      <c r="IJK172" s="44"/>
      <c r="IJL172" s="44"/>
      <c r="IJM172" s="44"/>
      <c r="IJN172" s="44"/>
      <c r="IJO172" s="44"/>
      <c r="IJP172" s="44"/>
      <c r="IJQ172" s="44"/>
      <c r="IJR172" s="44"/>
      <c r="IJS172" s="44"/>
      <c r="IJT172" s="44"/>
      <c r="IJU172" s="44"/>
      <c r="IJV172" s="44"/>
      <c r="IJW172" s="44"/>
      <c r="IJX172" s="44"/>
      <c r="IJY172" s="44"/>
      <c r="IJZ172" s="44"/>
      <c r="IKA172" s="44"/>
      <c r="IKB172" s="44"/>
      <c r="IKC172" s="44"/>
      <c r="IKD172" s="44"/>
      <c r="IKE172" s="44"/>
      <c r="IKF172" s="44"/>
      <c r="IKG172" s="44"/>
      <c r="IKH172" s="44"/>
      <c r="IKI172" s="44"/>
      <c r="IKJ172" s="44"/>
      <c r="IKK172" s="44"/>
      <c r="IKL172" s="44"/>
      <c r="IKM172" s="44"/>
      <c r="IKN172" s="44"/>
      <c r="IKO172" s="44"/>
      <c r="IKP172" s="44"/>
      <c r="IKQ172" s="44"/>
      <c r="IKR172" s="44"/>
      <c r="IKS172" s="44"/>
      <c r="IKT172" s="44"/>
      <c r="IKU172" s="44"/>
      <c r="IKV172" s="44"/>
      <c r="IKW172" s="44"/>
      <c r="IKX172" s="44"/>
      <c r="IKY172" s="44"/>
      <c r="IKZ172" s="44"/>
      <c r="ILA172" s="44"/>
      <c r="ILB172" s="44"/>
      <c r="ILC172" s="44"/>
      <c r="ILD172" s="44"/>
      <c r="ILE172" s="44"/>
      <c r="ILF172" s="44"/>
      <c r="ILG172" s="44"/>
      <c r="ILH172" s="44"/>
      <c r="ILI172" s="44"/>
      <c r="ILJ172" s="44"/>
      <c r="ILK172" s="44"/>
      <c r="ILL172" s="44"/>
      <c r="ILM172" s="44"/>
      <c r="ILN172" s="44"/>
      <c r="ILO172" s="44"/>
      <c r="ILP172" s="44"/>
      <c r="ILQ172" s="44"/>
      <c r="ILR172" s="44"/>
      <c r="ILS172" s="44"/>
      <c r="ILT172" s="44"/>
      <c r="ILU172" s="44"/>
      <c r="ILV172" s="44"/>
      <c r="ILW172" s="44"/>
      <c r="ILX172" s="44"/>
      <c r="ILY172" s="44"/>
      <c r="ILZ172" s="44"/>
      <c r="IMA172" s="44"/>
      <c r="IMB172" s="44"/>
      <c r="IMC172" s="44"/>
      <c r="IMD172" s="44"/>
      <c r="IME172" s="44"/>
      <c r="IMF172" s="44"/>
      <c r="IMG172" s="44"/>
      <c r="IMH172" s="44"/>
      <c r="IMI172" s="44"/>
      <c r="IMJ172" s="44"/>
      <c r="IMK172" s="44"/>
      <c r="IML172" s="44"/>
      <c r="IMM172" s="44"/>
      <c r="IMN172" s="44"/>
      <c r="IMO172" s="44"/>
      <c r="IMP172" s="44"/>
      <c r="IMQ172" s="44"/>
      <c r="IMR172" s="44"/>
      <c r="IMS172" s="44"/>
      <c r="IMT172" s="44"/>
      <c r="IMU172" s="44"/>
      <c r="IMV172" s="44"/>
      <c r="IMW172" s="44"/>
      <c r="IMX172" s="44"/>
      <c r="IMY172" s="44"/>
      <c r="IMZ172" s="44"/>
      <c r="INA172" s="44"/>
      <c r="INB172" s="44"/>
      <c r="INC172" s="44"/>
      <c r="IND172" s="44"/>
      <c r="INE172" s="44"/>
      <c r="INF172" s="44"/>
      <c r="ING172" s="44"/>
      <c r="INH172" s="44"/>
      <c r="INI172" s="44"/>
      <c r="INJ172" s="44"/>
      <c r="INK172" s="44"/>
      <c r="INL172" s="44"/>
      <c r="INM172" s="44"/>
      <c r="INN172" s="44"/>
      <c r="INO172" s="44"/>
      <c r="INP172" s="44"/>
      <c r="INQ172" s="44"/>
      <c r="INR172" s="44"/>
      <c r="INS172" s="44"/>
      <c r="INT172" s="44"/>
      <c r="INU172" s="44"/>
      <c r="INV172" s="44"/>
      <c r="INW172" s="44"/>
      <c r="INX172" s="44"/>
      <c r="INY172" s="44"/>
      <c r="INZ172" s="44"/>
      <c r="IOA172" s="44"/>
      <c r="IOB172" s="44"/>
      <c r="IOC172" s="44"/>
      <c r="IOD172" s="44"/>
      <c r="IOE172" s="44"/>
      <c r="IOF172" s="44"/>
      <c r="IOG172" s="44"/>
      <c r="IOH172" s="44"/>
      <c r="IOI172" s="44"/>
      <c r="IOJ172" s="44"/>
      <c r="IOK172" s="44"/>
      <c r="IOL172" s="44"/>
      <c r="IOM172" s="44"/>
      <c r="ION172" s="44"/>
      <c r="IOO172" s="44"/>
      <c r="IOP172" s="44"/>
      <c r="IOQ172" s="44"/>
      <c r="IOR172" s="44"/>
      <c r="IOS172" s="44"/>
      <c r="IOT172" s="44"/>
      <c r="IOU172" s="44"/>
      <c r="IOV172" s="44"/>
      <c r="IOW172" s="44"/>
      <c r="IOX172" s="44"/>
      <c r="IOY172" s="44"/>
      <c r="IOZ172" s="44"/>
      <c r="IPA172" s="44"/>
      <c r="IPB172" s="44"/>
      <c r="IPC172" s="44"/>
      <c r="IPD172" s="44"/>
      <c r="IPE172" s="44"/>
      <c r="IPF172" s="44"/>
      <c r="IPG172" s="44"/>
      <c r="IPH172" s="44"/>
      <c r="IPI172" s="44"/>
      <c r="IPJ172" s="44"/>
      <c r="IPK172" s="44"/>
      <c r="IPL172" s="44"/>
      <c r="IPM172" s="44"/>
      <c r="IPN172" s="44"/>
      <c r="IPO172" s="44"/>
      <c r="IPP172" s="44"/>
      <c r="IPQ172" s="44"/>
      <c r="IPR172" s="44"/>
      <c r="IPS172" s="44"/>
      <c r="IPT172" s="44"/>
      <c r="IPU172" s="44"/>
      <c r="IPV172" s="44"/>
      <c r="IPW172" s="44"/>
      <c r="IPX172" s="44"/>
      <c r="IPY172" s="44"/>
      <c r="IPZ172" s="44"/>
      <c r="IQA172" s="44"/>
      <c r="IQB172" s="44"/>
      <c r="IQC172" s="44"/>
      <c r="IQD172" s="44"/>
      <c r="IQE172" s="44"/>
      <c r="IQF172" s="44"/>
      <c r="IQG172" s="44"/>
      <c r="IQH172" s="44"/>
      <c r="IQI172" s="44"/>
      <c r="IQJ172" s="44"/>
      <c r="IQK172" s="44"/>
      <c r="IQL172" s="44"/>
      <c r="IQM172" s="44"/>
      <c r="IQN172" s="44"/>
      <c r="IQO172" s="44"/>
      <c r="IQP172" s="44"/>
      <c r="IQQ172" s="44"/>
      <c r="IQR172" s="44"/>
      <c r="IQS172" s="44"/>
      <c r="IQT172" s="44"/>
      <c r="IQU172" s="44"/>
      <c r="IQV172" s="44"/>
      <c r="IQW172" s="44"/>
      <c r="IQX172" s="44"/>
      <c r="IQY172" s="44"/>
      <c r="IQZ172" s="44"/>
      <c r="IRA172" s="44"/>
      <c r="IRB172" s="44"/>
      <c r="IRC172" s="44"/>
      <c r="IRD172" s="44"/>
      <c r="IRE172" s="44"/>
      <c r="IRF172" s="44"/>
      <c r="IRG172" s="44"/>
      <c r="IRH172" s="44"/>
      <c r="IRI172" s="44"/>
      <c r="IRJ172" s="44"/>
      <c r="IRK172" s="44"/>
      <c r="IRL172" s="44"/>
      <c r="IRM172" s="44"/>
      <c r="IRN172" s="44"/>
      <c r="IRO172" s="44"/>
      <c r="IRP172" s="44"/>
      <c r="IRQ172" s="44"/>
      <c r="IRR172" s="44"/>
      <c r="IRS172" s="44"/>
      <c r="IRT172" s="44"/>
      <c r="IRU172" s="44"/>
      <c r="IRV172" s="44"/>
      <c r="IRW172" s="44"/>
      <c r="IRX172" s="44"/>
      <c r="IRY172" s="44"/>
      <c r="IRZ172" s="44"/>
      <c r="ISA172" s="44"/>
      <c r="ISB172" s="44"/>
      <c r="ISC172" s="44"/>
      <c r="ISD172" s="44"/>
      <c r="ISE172" s="44"/>
      <c r="ISF172" s="44"/>
      <c r="ISG172" s="44"/>
      <c r="ISH172" s="44"/>
      <c r="ISI172" s="44"/>
      <c r="ISJ172" s="44"/>
      <c r="ISK172" s="44"/>
      <c r="ISL172" s="44"/>
      <c r="ISM172" s="44"/>
      <c r="ISN172" s="44"/>
      <c r="ISO172" s="44"/>
      <c r="ISP172" s="44"/>
      <c r="ISQ172" s="44"/>
      <c r="ISR172" s="44"/>
      <c r="ISS172" s="44"/>
      <c r="IST172" s="44"/>
      <c r="ISU172" s="44"/>
      <c r="ISV172" s="44"/>
      <c r="ISW172" s="44"/>
      <c r="ISX172" s="44"/>
      <c r="ISY172" s="44"/>
      <c r="ISZ172" s="44"/>
      <c r="ITA172" s="44"/>
      <c r="ITB172" s="44"/>
      <c r="ITC172" s="44"/>
      <c r="ITD172" s="44"/>
      <c r="ITE172" s="44"/>
      <c r="ITF172" s="44"/>
      <c r="ITG172" s="44"/>
      <c r="ITH172" s="44"/>
      <c r="ITI172" s="44"/>
      <c r="ITJ172" s="44"/>
      <c r="ITK172" s="44"/>
      <c r="ITL172" s="44"/>
      <c r="ITM172" s="44"/>
      <c r="ITN172" s="44"/>
      <c r="ITO172" s="44"/>
      <c r="ITP172" s="44"/>
      <c r="ITQ172" s="44"/>
      <c r="ITR172" s="44"/>
      <c r="ITS172" s="44"/>
      <c r="ITT172" s="44"/>
      <c r="ITU172" s="44"/>
      <c r="ITV172" s="44"/>
      <c r="ITW172" s="44"/>
      <c r="ITX172" s="44"/>
      <c r="ITY172" s="44"/>
      <c r="ITZ172" s="44"/>
      <c r="IUA172" s="44"/>
      <c r="IUB172" s="44"/>
      <c r="IUC172" s="44"/>
      <c r="IUD172" s="44"/>
      <c r="IUE172" s="44"/>
      <c r="IUF172" s="44"/>
      <c r="IUG172" s="44"/>
      <c r="IUH172" s="44"/>
      <c r="IUI172" s="44"/>
      <c r="IUJ172" s="44"/>
      <c r="IUK172" s="44"/>
      <c r="IUL172" s="44"/>
      <c r="IUM172" s="44"/>
      <c r="IUN172" s="44"/>
      <c r="IUO172" s="44"/>
      <c r="IUP172" s="44"/>
      <c r="IUQ172" s="44"/>
      <c r="IUR172" s="44"/>
      <c r="IUS172" s="44"/>
      <c r="IUT172" s="44"/>
      <c r="IUU172" s="44"/>
      <c r="IUV172" s="44"/>
      <c r="IUW172" s="44"/>
      <c r="IUX172" s="44"/>
      <c r="IUY172" s="44"/>
      <c r="IUZ172" s="44"/>
      <c r="IVA172" s="44"/>
      <c r="IVB172" s="44"/>
      <c r="IVC172" s="44"/>
      <c r="IVD172" s="44"/>
      <c r="IVE172" s="44"/>
      <c r="IVF172" s="44"/>
      <c r="IVG172" s="44"/>
      <c r="IVH172" s="44"/>
      <c r="IVI172" s="44"/>
      <c r="IVJ172" s="44"/>
      <c r="IVK172" s="44"/>
      <c r="IVL172" s="44"/>
      <c r="IVM172" s="44"/>
      <c r="IVN172" s="44"/>
      <c r="IVO172" s="44"/>
      <c r="IVP172" s="44"/>
      <c r="IVQ172" s="44"/>
      <c r="IVR172" s="44"/>
      <c r="IVS172" s="44"/>
      <c r="IVT172" s="44"/>
      <c r="IVU172" s="44"/>
      <c r="IVV172" s="44"/>
      <c r="IVW172" s="44"/>
      <c r="IVX172" s="44"/>
      <c r="IVY172" s="44"/>
      <c r="IVZ172" s="44"/>
      <c r="IWA172" s="44"/>
      <c r="IWB172" s="44"/>
      <c r="IWC172" s="44"/>
      <c r="IWD172" s="44"/>
      <c r="IWE172" s="44"/>
      <c r="IWF172" s="44"/>
      <c r="IWG172" s="44"/>
      <c r="IWH172" s="44"/>
      <c r="IWI172" s="44"/>
      <c r="IWJ172" s="44"/>
      <c r="IWK172" s="44"/>
      <c r="IWL172" s="44"/>
      <c r="IWM172" s="44"/>
      <c r="IWN172" s="44"/>
      <c r="IWO172" s="44"/>
      <c r="IWP172" s="44"/>
      <c r="IWQ172" s="44"/>
      <c r="IWR172" s="44"/>
      <c r="IWS172" s="44"/>
      <c r="IWT172" s="44"/>
      <c r="IWU172" s="44"/>
      <c r="IWV172" s="44"/>
      <c r="IWW172" s="44"/>
      <c r="IWX172" s="44"/>
      <c r="IWY172" s="44"/>
      <c r="IWZ172" s="44"/>
      <c r="IXA172" s="44"/>
      <c r="IXB172" s="44"/>
      <c r="IXC172" s="44"/>
      <c r="IXD172" s="44"/>
      <c r="IXE172" s="44"/>
      <c r="IXF172" s="44"/>
      <c r="IXG172" s="44"/>
      <c r="IXH172" s="44"/>
      <c r="IXI172" s="44"/>
      <c r="IXJ172" s="44"/>
      <c r="IXK172" s="44"/>
      <c r="IXL172" s="44"/>
      <c r="IXM172" s="44"/>
      <c r="IXN172" s="44"/>
      <c r="IXO172" s="44"/>
      <c r="IXP172" s="44"/>
      <c r="IXQ172" s="44"/>
      <c r="IXR172" s="44"/>
      <c r="IXS172" s="44"/>
      <c r="IXT172" s="44"/>
      <c r="IXU172" s="44"/>
      <c r="IXV172" s="44"/>
      <c r="IXW172" s="44"/>
      <c r="IXX172" s="44"/>
      <c r="IXY172" s="44"/>
      <c r="IXZ172" s="44"/>
      <c r="IYA172" s="44"/>
      <c r="IYB172" s="44"/>
      <c r="IYC172" s="44"/>
      <c r="IYD172" s="44"/>
      <c r="IYE172" s="44"/>
      <c r="IYF172" s="44"/>
      <c r="IYG172" s="44"/>
      <c r="IYH172" s="44"/>
      <c r="IYI172" s="44"/>
      <c r="IYJ172" s="44"/>
      <c r="IYK172" s="44"/>
      <c r="IYL172" s="44"/>
      <c r="IYM172" s="44"/>
      <c r="IYN172" s="44"/>
      <c r="IYO172" s="44"/>
      <c r="IYP172" s="44"/>
      <c r="IYQ172" s="44"/>
      <c r="IYR172" s="44"/>
      <c r="IYS172" s="44"/>
      <c r="IYT172" s="44"/>
      <c r="IYU172" s="44"/>
      <c r="IYV172" s="44"/>
      <c r="IYW172" s="44"/>
      <c r="IYX172" s="44"/>
      <c r="IYY172" s="44"/>
      <c r="IYZ172" s="44"/>
      <c r="IZA172" s="44"/>
      <c r="IZB172" s="44"/>
      <c r="IZC172" s="44"/>
      <c r="IZD172" s="44"/>
      <c r="IZE172" s="44"/>
      <c r="IZF172" s="44"/>
      <c r="IZG172" s="44"/>
      <c r="IZH172" s="44"/>
      <c r="IZI172" s="44"/>
      <c r="IZJ172" s="44"/>
      <c r="IZK172" s="44"/>
      <c r="IZL172" s="44"/>
      <c r="IZM172" s="44"/>
      <c r="IZN172" s="44"/>
      <c r="IZO172" s="44"/>
      <c r="IZP172" s="44"/>
      <c r="IZQ172" s="44"/>
      <c r="IZR172" s="44"/>
      <c r="IZS172" s="44"/>
      <c r="IZT172" s="44"/>
      <c r="IZU172" s="44"/>
      <c r="IZV172" s="44"/>
      <c r="IZW172" s="44"/>
      <c r="IZX172" s="44"/>
      <c r="IZY172" s="44"/>
      <c r="IZZ172" s="44"/>
      <c r="JAA172" s="44"/>
      <c r="JAB172" s="44"/>
      <c r="JAC172" s="44"/>
      <c r="JAD172" s="44"/>
      <c r="JAE172" s="44"/>
      <c r="JAF172" s="44"/>
      <c r="JAG172" s="44"/>
      <c r="JAH172" s="44"/>
      <c r="JAI172" s="44"/>
      <c r="JAJ172" s="44"/>
      <c r="JAK172" s="44"/>
      <c r="JAL172" s="44"/>
      <c r="JAM172" s="44"/>
      <c r="JAN172" s="44"/>
      <c r="JAO172" s="44"/>
      <c r="JAP172" s="44"/>
      <c r="JAQ172" s="44"/>
      <c r="JAR172" s="44"/>
      <c r="JAS172" s="44"/>
      <c r="JAT172" s="44"/>
      <c r="JAU172" s="44"/>
      <c r="JAV172" s="44"/>
      <c r="JAW172" s="44"/>
      <c r="JAX172" s="44"/>
      <c r="JAY172" s="44"/>
      <c r="JAZ172" s="44"/>
      <c r="JBA172" s="44"/>
      <c r="JBB172" s="44"/>
      <c r="JBC172" s="44"/>
      <c r="JBD172" s="44"/>
      <c r="JBE172" s="44"/>
      <c r="JBF172" s="44"/>
      <c r="JBG172" s="44"/>
      <c r="JBH172" s="44"/>
      <c r="JBI172" s="44"/>
      <c r="JBJ172" s="44"/>
      <c r="JBK172" s="44"/>
      <c r="JBL172" s="44"/>
      <c r="JBM172" s="44"/>
      <c r="JBN172" s="44"/>
      <c r="JBO172" s="44"/>
      <c r="JBP172" s="44"/>
      <c r="JBQ172" s="44"/>
      <c r="JBR172" s="44"/>
      <c r="JBS172" s="44"/>
      <c r="JBT172" s="44"/>
      <c r="JBU172" s="44"/>
      <c r="JBV172" s="44"/>
      <c r="JBW172" s="44"/>
      <c r="JBX172" s="44"/>
      <c r="JBY172" s="44"/>
      <c r="JBZ172" s="44"/>
      <c r="JCA172" s="44"/>
      <c r="JCB172" s="44"/>
      <c r="JCC172" s="44"/>
      <c r="JCD172" s="44"/>
      <c r="JCE172" s="44"/>
      <c r="JCF172" s="44"/>
      <c r="JCG172" s="44"/>
      <c r="JCH172" s="44"/>
      <c r="JCI172" s="44"/>
      <c r="JCJ172" s="44"/>
      <c r="JCK172" s="44"/>
      <c r="JCL172" s="44"/>
      <c r="JCM172" s="44"/>
      <c r="JCN172" s="44"/>
      <c r="JCO172" s="44"/>
      <c r="JCP172" s="44"/>
      <c r="JCQ172" s="44"/>
      <c r="JCR172" s="44"/>
      <c r="JCS172" s="44"/>
      <c r="JCT172" s="44"/>
      <c r="JCU172" s="44"/>
      <c r="JCV172" s="44"/>
      <c r="JCW172" s="44"/>
      <c r="JCX172" s="44"/>
      <c r="JCY172" s="44"/>
      <c r="JCZ172" s="44"/>
      <c r="JDA172" s="44"/>
      <c r="JDB172" s="44"/>
      <c r="JDC172" s="44"/>
      <c r="JDD172" s="44"/>
      <c r="JDE172" s="44"/>
      <c r="JDF172" s="44"/>
      <c r="JDG172" s="44"/>
      <c r="JDH172" s="44"/>
      <c r="JDI172" s="44"/>
      <c r="JDJ172" s="44"/>
      <c r="JDK172" s="44"/>
      <c r="JDL172" s="44"/>
      <c r="JDM172" s="44"/>
      <c r="JDN172" s="44"/>
      <c r="JDO172" s="44"/>
      <c r="JDP172" s="44"/>
      <c r="JDQ172" s="44"/>
      <c r="JDR172" s="44"/>
      <c r="JDS172" s="44"/>
      <c r="JDT172" s="44"/>
      <c r="JDU172" s="44"/>
      <c r="JDV172" s="44"/>
      <c r="JDW172" s="44"/>
      <c r="JDX172" s="44"/>
      <c r="JDY172" s="44"/>
      <c r="JDZ172" s="44"/>
      <c r="JEA172" s="44"/>
      <c r="JEB172" s="44"/>
      <c r="JEC172" s="44"/>
      <c r="JED172" s="44"/>
      <c r="JEE172" s="44"/>
      <c r="JEF172" s="44"/>
      <c r="JEG172" s="44"/>
      <c r="JEH172" s="44"/>
      <c r="JEI172" s="44"/>
      <c r="JEJ172" s="44"/>
      <c r="JEK172" s="44"/>
      <c r="JEL172" s="44"/>
      <c r="JEM172" s="44"/>
      <c r="JEN172" s="44"/>
      <c r="JEO172" s="44"/>
      <c r="JEP172" s="44"/>
      <c r="JEQ172" s="44"/>
      <c r="JER172" s="44"/>
      <c r="JES172" s="44"/>
      <c r="JET172" s="44"/>
      <c r="JEU172" s="44"/>
      <c r="JEV172" s="44"/>
      <c r="JEW172" s="44"/>
      <c r="JEX172" s="44"/>
      <c r="JEY172" s="44"/>
      <c r="JEZ172" s="44"/>
      <c r="JFA172" s="44"/>
      <c r="JFB172" s="44"/>
      <c r="JFC172" s="44"/>
      <c r="JFD172" s="44"/>
      <c r="JFE172" s="44"/>
      <c r="JFF172" s="44"/>
      <c r="JFG172" s="44"/>
      <c r="JFH172" s="44"/>
      <c r="JFI172" s="44"/>
      <c r="JFJ172" s="44"/>
      <c r="JFK172" s="44"/>
      <c r="JFL172" s="44"/>
      <c r="JFM172" s="44"/>
      <c r="JFN172" s="44"/>
      <c r="JFO172" s="44"/>
      <c r="JFP172" s="44"/>
      <c r="JFQ172" s="44"/>
      <c r="JFR172" s="44"/>
      <c r="JFS172" s="44"/>
      <c r="JFT172" s="44"/>
      <c r="JFU172" s="44"/>
      <c r="JFV172" s="44"/>
      <c r="JFW172" s="44"/>
      <c r="JFX172" s="44"/>
      <c r="JFY172" s="44"/>
      <c r="JFZ172" s="44"/>
      <c r="JGA172" s="44"/>
      <c r="JGB172" s="44"/>
      <c r="JGC172" s="44"/>
      <c r="JGD172" s="44"/>
      <c r="JGE172" s="44"/>
      <c r="JGF172" s="44"/>
      <c r="JGG172" s="44"/>
      <c r="JGH172" s="44"/>
      <c r="JGI172" s="44"/>
      <c r="JGJ172" s="44"/>
      <c r="JGK172" s="44"/>
      <c r="JGL172" s="44"/>
      <c r="JGM172" s="44"/>
      <c r="JGN172" s="44"/>
      <c r="JGO172" s="44"/>
      <c r="JGP172" s="44"/>
      <c r="JGQ172" s="44"/>
      <c r="JGR172" s="44"/>
      <c r="JGS172" s="44"/>
      <c r="JGT172" s="44"/>
      <c r="JGU172" s="44"/>
      <c r="JGV172" s="44"/>
      <c r="JGW172" s="44"/>
      <c r="JGX172" s="44"/>
      <c r="JGY172" s="44"/>
      <c r="JGZ172" s="44"/>
      <c r="JHA172" s="44"/>
      <c r="JHB172" s="44"/>
      <c r="JHC172" s="44"/>
      <c r="JHD172" s="44"/>
      <c r="JHE172" s="44"/>
      <c r="JHF172" s="44"/>
      <c r="JHG172" s="44"/>
      <c r="JHH172" s="44"/>
      <c r="JHI172" s="44"/>
      <c r="JHJ172" s="44"/>
      <c r="JHK172" s="44"/>
      <c r="JHL172" s="44"/>
      <c r="JHM172" s="44"/>
      <c r="JHN172" s="44"/>
      <c r="JHO172" s="44"/>
      <c r="JHP172" s="44"/>
      <c r="JHQ172" s="44"/>
      <c r="JHR172" s="44"/>
      <c r="JHS172" s="44"/>
      <c r="JHT172" s="44"/>
      <c r="JHU172" s="44"/>
      <c r="JHV172" s="44"/>
      <c r="JHW172" s="44"/>
      <c r="JHX172" s="44"/>
      <c r="JHY172" s="44"/>
      <c r="JHZ172" s="44"/>
      <c r="JIA172" s="44"/>
      <c r="JIB172" s="44"/>
      <c r="JIC172" s="44"/>
      <c r="JID172" s="44"/>
      <c r="JIE172" s="44"/>
      <c r="JIF172" s="44"/>
      <c r="JIG172" s="44"/>
      <c r="JIH172" s="44"/>
      <c r="JII172" s="44"/>
      <c r="JIJ172" s="44"/>
      <c r="JIK172" s="44"/>
      <c r="JIL172" s="44"/>
      <c r="JIM172" s="44"/>
      <c r="JIN172" s="44"/>
      <c r="JIO172" s="44"/>
      <c r="JIP172" s="44"/>
      <c r="JIQ172" s="44"/>
      <c r="JIR172" s="44"/>
      <c r="JIS172" s="44"/>
      <c r="JIT172" s="44"/>
      <c r="JIU172" s="44"/>
      <c r="JIV172" s="44"/>
      <c r="JIW172" s="44"/>
      <c r="JIX172" s="44"/>
      <c r="JIY172" s="44"/>
      <c r="JIZ172" s="44"/>
      <c r="JJA172" s="44"/>
      <c r="JJB172" s="44"/>
      <c r="JJC172" s="44"/>
      <c r="JJD172" s="44"/>
      <c r="JJE172" s="44"/>
      <c r="JJF172" s="44"/>
      <c r="JJG172" s="44"/>
      <c r="JJH172" s="44"/>
      <c r="JJI172" s="44"/>
      <c r="JJJ172" s="44"/>
      <c r="JJK172" s="44"/>
      <c r="JJL172" s="44"/>
      <c r="JJM172" s="44"/>
      <c r="JJN172" s="44"/>
      <c r="JJO172" s="44"/>
      <c r="JJP172" s="44"/>
      <c r="JJQ172" s="44"/>
      <c r="JJR172" s="44"/>
      <c r="JJS172" s="44"/>
      <c r="JJT172" s="44"/>
      <c r="JJU172" s="44"/>
      <c r="JJV172" s="44"/>
      <c r="JJW172" s="44"/>
      <c r="JJX172" s="44"/>
      <c r="JJY172" s="44"/>
      <c r="JJZ172" s="44"/>
      <c r="JKA172" s="44"/>
      <c r="JKB172" s="44"/>
      <c r="JKC172" s="44"/>
      <c r="JKD172" s="44"/>
      <c r="JKE172" s="44"/>
      <c r="JKF172" s="44"/>
      <c r="JKG172" s="44"/>
      <c r="JKH172" s="44"/>
      <c r="JKI172" s="44"/>
      <c r="JKJ172" s="44"/>
      <c r="JKK172" s="44"/>
      <c r="JKL172" s="44"/>
      <c r="JKM172" s="44"/>
      <c r="JKN172" s="44"/>
      <c r="JKO172" s="44"/>
      <c r="JKP172" s="44"/>
      <c r="JKQ172" s="44"/>
      <c r="JKR172" s="44"/>
      <c r="JKS172" s="44"/>
      <c r="JKT172" s="44"/>
      <c r="JKU172" s="44"/>
      <c r="JKV172" s="44"/>
      <c r="JKW172" s="44"/>
      <c r="JKX172" s="44"/>
      <c r="JKY172" s="44"/>
      <c r="JKZ172" s="44"/>
      <c r="JLA172" s="44"/>
      <c r="JLB172" s="44"/>
      <c r="JLC172" s="44"/>
      <c r="JLD172" s="44"/>
      <c r="JLE172" s="44"/>
      <c r="JLF172" s="44"/>
      <c r="JLG172" s="44"/>
      <c r="JLH172" s="44"/>
      <c r="JLI172" s="44"/>
      <c r="JLJ172" s="44"/>
      <c r="JLK172" s="44"/>
      <c r="JLL172" s="44"/>
      <c r="JLM172" s="44"/>
      <c r="JLN172" s="44"/>
      <c r="JLO172" s="44"/>
      <c r="JLP172" s="44"/>
      <c r="JLQ172" s="44"/>
      <c r="JLR172" s="44"/>
      <c r="JLS172" s="44"/>
      <c r="JLT172" s="44"/>
      <c r="JLU172" s="44"/>
      <c r="JLV172" s="44"/>
      <c r="JLW172" s="44"/>
      <c r="JLX172" s="44"/>
      <c r="JLY172" s="44"/>
      <c r="JLZ172" s="44"/>
      <c r="JMA172" s="44"/>
      <c r="JMB172" s="44"/>
      <c r="JMC172" s="44"/>
      <c r="JMD172" s="44"/>
      <c r="JME172" s="44"/>
      <c r="JMF172" s="44"/>
      <c r="JMG172" s="44"/>
      <c r="JMH172" s="44"/>
      <c r="JMI172" s="44"/>
      <c r="JMJ172" s="44"/>
      <c r="JMK172" s="44"/>
      <c r="JML172" s="44"/>
      <c r="JMM172" s="44"/>
      <c r="JMN172" s="44"/>
      <c r="JMO172" s="44"/>
      <c r="JMP172" s="44"/>
      <c r="JMQ172" s="44"/>
      <c r="JMR172" s="44"/>
      <c r="JMS172" s="44"/>
      <c r="JMT172" s="44"/>
      <c r="JMU172" s="44"/>
      <c r="JMV172" s="44"/>
      <c r="JMW172" s="44"/>
      <c r="JMX172" s="44"/>
      <c r="JMY172" s="44"/>
      <c r="JMZ172" s="44"/>
      <c r="JNA172" s="44"/>
      <c r="JNB172" s="44"/>
      <c r="JNC172" s="44"/>
      <c r="JND172" s="44"/>
      <c r="JNE172" s="44"/>
      <c r="JNF172" s="44"/>
      <c r="JNG172" s="44"/>
      <c r="JNH172" s="44"/>
      <c r="JNI172" s="44"/>
      <c r="JNJ172" s="44"/>
      <c r="JNK172" s="44"/>
      <c r="JNL172" s="44"/>
      <c r="JNM172" s="44"/>
      <c r="JNN172" s="44"/>
      <c r="JNO172" s="44"/>
      <c r="JNP172" s="44"/>
      <c r="JNQ172" s="44"/>
      <c r="JNR172" s="44"/>
      <c r="JNS172" s="44"/>
      <c r="JNT172" s="44"/>
      <c r="JNU172" s="44"/>
      <c r="JNV172" s="44"/>
      <c r="JNW172" s="44"/>
      <c r="JNX172" s="44"/>
      <c r="JNY172" s="44"/>
      <c r="JNZ172" s="44"/>
      <c r="JOA172" s="44"/>
      <c r="JOB172" s="44"/>
      <c r="JOC172" s="44"/>
      <c r="JOD172" s="44"/>
      <c r="JOE172" s="44"/>
      <c r="JOF172" s="44"/>
      <c r="JOG172" s="44"/>
      <c r="JOH172" s="44"/>
      <c r="JOI172" s="44"/>
      <c r="JOJ172" s="44"/>
      <c r="JOK172" s="44"/>
      <c r="JOL172" s="44"/>
      <c r="JOM172" s="44"/>
      <c r="JON172" s="44"/>
      <c r="JOO172" s="44"/>
      <c r="JOP172" s="44"/>
      <c r="JOQ172" s="44"/>
      <c r="JOR172" s="44"/>
      <c r="JOS172" s="44"/>
      <c r="JOT172" s="44"/>
      <c r="JOU172" s="44"/>
      <c r="JOV172" s="44"/>
      <c r="JOW172" s="44"/>
      <c r="JOX172" s="44"/>
      <c r="JOY172" s="44"/>
      <c r="JOZ172" s="44"/>
      <c r="JPA172" s="44"/>
      <c r="JPB172" s="44"/>
      <c r="JPC172" s="44"/>
      <c r="JPD172" s="44"/>
      <c r="JPE172" s="44"/>
      <c r="JPF172" s="44"/>
      <c r="JPG172" s="44"/>
      <c r="JPH172" s="44"/>
      <c r="JPI172" s="44"/>
      <c r="JPJ172" s="44"/>
      <c r="JPK172" s="44"/>
      <c r="JPL172" s="44"/>
      <c r="JPM172" s="44"/>
      <c r="JPN172" s="44"/>
      <c r="JPO172" s="44"/>
      <c r="JPP172" s="44"/>
      <c r="JPQ172" s="44"/>
      <c r="JPR172" s="44"/>
      <c r="JPS172" s="44"/>
      <c r="JPT172" s="44"/>
      <c r="JPU172" s="44"/>
      <c r="JPV172" s="44"/>
      <c r="JPW172" s="44"/>
      <c r="JPX172" s="44"/>
      <c r="JPY172" s="44"/>
      <c r="JPZ172" s="44"/>
      <c r="JQA172" s="44"/>
      <c r="JQB172" s="44"/>
      <c r="JQC172" s="44"/>
      <c r="JQD172" s="44"/>
      <c r="JQE172" s="44"/>
      <c r="JQF172" s="44"/>
      <c r="JQG172" s="44"/>
      <c r="JQH172" s="44"/>
      <c r="JQI172" s="44"/>
      <c r="JQJ172" s="44"/>
      <c r="JQK172" s="44"/>
      <c r="JQL172" s="44"/>
      <c r="JQM172" s="44"/>
      <c r="JQN172" s="44"/>
      <c r="JQO172" s="44"/>
      <c r="JQP172" s="44"/>
      <c r="JQQ172" s="44"/>
      <c r="JQR172" s="44"/>
      <c r="JQS172" s="44"/>
      <c r="JQT172" s="44"/>
      <c r="JQU172" s="44"/>
      <c r="JQV172" s="44"/>
      <c r="JQW172" s="44"/>
      <c r="JQX172" s="44"/>
      <c r="JQY172" s="44"/>
      <c r="JQZ172" s="44"/>
      <c r="JRA172" s="44"/>
      <c r="JRB172" s="44"/>
      <c r="JRC172" s="44"/>
      <c r="JRD172" s="44"/>
      <c r="JRE172" s="44"/>
      <c r="JRF172" s="44"/>
      <c r="JRG172" s="44"/>
      <c r="JRH172" s="44"/>
      <c r="JRI172" s="44"/>
      <c r="JRJ172" s="44"/>
      <c r="JRK172" s="44"/>
      <c r="JRL172" s="44"/>
      <c r="JRM172" s="44"/>
      <c r="JRN172" s="44"/>
      <c r="JRO172" s="44"/>
      <c r="JRP172" s="44"/>
      <c r="JRQ172" s="44"/>
      <c r="JRR172" s="44"/>
      <c r="JRS172" s="44"/>
      <c r="JRT172" s="44"/>
      <c r="JRU172" s="44"/>
      <c r="JRV172" s="44"/>
      <c r="JRW172" s="44"/>
      <c r="JRX172" s="44"/>
      <c r="JRY172" s="44"/>
      <c r="JRZ172" s="44"/>
      <c r="JSA172" s="44"/>
      <c r="JSB172" s="44"/>
      <c r="JSC172" s="44"/>
      <c r="JSD172" s="44"/>
      <c r="JSE172" s="44"/>
      <c r="JSF172" s="44"/>
      <c r="JSG172" s="44"/>
      <c r="JSH172" s="44"/>
      <c r="JSI172" s="44"/>
      <c r="JSJ172" s="44"/>
      <c r="JSK172" s="44"/>
      <c r="JSL172" s="44"/>
      <c r="JSM172" s="44"/>
      <c r="JSN172" s="44"/>
      <c r="JSO172" s="44"/>
      <c r="JSP172" s="44"/>
      <c r="JSQ172" s="44"/>
      <c r="JSR172" s="44"/>
      <c r="JSS172" s="44"/>
      <c r="JST172" s="44"/>
      <c r="JSU172" s="44"/>
      <c r="JSV172" s="44"/>
      <c r="JSW172" s="44"/>
      <c r="JSX172" s="44"/>
      <c r="JSY172" s="44"/>
      <c r="JSZ172" s="44"/>
      <c r="JTA172" s="44"/>
      <c r="JTB172" s="44"/>
      <c r="JTC172" s="44"/>
      <c r="JTD172" s="44"/>
      <c r="JTE172" s="44"/>
      <c r="JTF172" s="44"/>
      <c r="JTG172" s="44"/>
      <c r="JTH172" s="44"/>
      <c r="JTI172" s="44"/>
      <c r="JTJ172" s="44"/>
      <c r="JTK172" s="44"/>
      <c r="JTL172" s="44"/>
      <c r="JTM172" s="44"/>
      <c r="JTN172" s="44"/>
      <c r="JTO172" s="44"/>
      <c r="JTP172" s="44"/>
      <c r="JTQ172" s="44"/>
      <c r="JTR172" s="44"/>
      <c r="JTS172" s="44"/>
      <c r="JTT172" s="44"/>
      <c r="JTU172" s="44"/>
      <c r="JTV172" s="44"/>
      <c r="JTW172" s="44"/>
      <c r="JTX172" s="44"/>
      <c r="JTY172" s="44"/>
      <c r="JTZ172" s="44"/>
      <c r="JUA172" s="44"/>
      <c r="JUB172" s="44"/>
      <c r="JUC172" s="44"/>
      <c r="JUD172" s="44"/>
      <c r="JUE172" s="44"/>
      <c r="JUF172" s="44"/>
      <c r="JUG172" s="44"/>
      <c r="JUH172" s="44"/>
      <c r="JUI172" s="44"/>
      <c r="JUJ172" s="44"/>
      <c r="JUK172" s="44"/>
      <c r="JUL172" s="44"/>
      <c r="JUM172" s="44"/>
      <c r="JUN172" s="44"/>
      <c r="JUO172" s="44"/>
      <c r="JUP172" s="44"/>
      <c r="JUQ172" s="44"/>
      <c r="JUR172" s="44"/>
      <c r="JUS172" s="44"/>
      <c r="JUT172" s="44"/>
      <c r="JUU172" s="44"/>
      <c r="JUV172" s="44"/>
      <c r="JUW172" s="44"/>
      <c r="JUX172" s="44"/>
      <c r="JUY172" s="44"/>
      <c r="JUZ172" s="44"/>
      <c r="JVA172" s="44"/>
      <c r="JVB172" s="44"/>
      <c r="JVC172" s="44"/>
      <c r="JVD172" s="44"/>
      <c r="JVE172" s="44"/>
      <c r="JVF172" s="44"/>
      <c r="JVG172" s="44"/>
      <c r="JVH172" s="44"/>
      <c r="JVI172" s="44"/>
      <c r="JVJ172" s="44"/>
      <c r="JVK172" s="44"/>
      <c r="JVL172" s="44"/>
      <c r="JVM172" s="44"/>
      <c r="JVN172" s="44"/>
      <c r="JVO172" s="44"/>
      <c r="JVP172" s="44"/>
      <c r="JVQ172" s="44"/>
      <c r="JVR172" s="44"/>
      <c r="JVS172" s="44"/>
      <c r="JVT172" s="44"/>
      <c r="JVU172" s="44"/>
      <c r="JVV172" s="44"/>
      <c r="JVW172" s="44"/>
      <c r="JVX172" s="44"/>
      <c r="JVY172" s="44"/>
      <c r="JVZ172" s="44"/>
      <c r="JWA172" s="44"/>
      <c r="JWB172" s="44"/>
      <c r="JWC172" s="44"/>
      <c r="JWD172" s="44"/>
      <c r="JWE172" s="44"/>
      <c r="JWF172" s="44"/>
      <c r="JWG172" s="44"/>
      <c r="JWH172" s="44"/>
      <c r="JWI172" s="44"/>
      <c r="JWJ172" s="44"/>
      <c r="JWK172" s="44"/>
      <c r="JWL172" s="44"/>
      <c r="JWM172" s="44"/>
      <c r="JWN172" s="44"/>
      <c r="JWO172" s="44"/>
      <c r="JWP172" s="44"/>
      <c r="JWQ172" s="44"/>
      <c r="JWR172" s="44"/>
      <c r="JWS172" s="44"/>
      <c r="JWT172" s="44"/>
      <c r="JWU172" s="44"/>
      <c r="JWV172" s="44"/>
      <c r="JWW172" s="44"/>
      <c r="JWX172" s="44"/>
      <c r="JWY172" s="44"/>
      <c r="JWZ172" s="44"/>
      <c r="JXA172" s="44"/>
      <c r="JXB172" s="44"/>
      <c r="JXC172" s="44"/>
      <c r="JXD172" s="44"/>
      <c r="JXE172" s="44"/>
      <c r="JXF172" s="44"/>
      <c r="JXG172" s="44"/>
      <c r="JXH172" s="44"/>
      <c r="JXI172" s="44"/>
      <c r="JXJ172" s="44"/>
      <c r="JXK172" s="44"/>
      <c r="JXL172" s="44"/>
      <c r="JXM172" s="44"/>
      <c r="JXN172" s="44"/>
      <c r="JXO172" s="44"/>
      <c r="JXP172" s="44"/>
      <c r="JXQ172" s="44"/>
      <c r="JXR172" s="44"/>
      <c r="JXS172" s="44"/>
      <c r="JXT172" s="44"/>
      <c r="JXU172" s="44"/>
      <c r="JXV172" s="44"/>
      <c r="JXW172" s="44"/>
      <c r="JXX172" s="44"/>
      <c r="JXY172" s="44"/>
      <c r="JXZ172" s="44"/>
      <c r="JYA172" s="44"/>
      <c r="JYB172" s="44"/>
      <c r="JYC172" s="44"/>
      <c r="JYD172" s="44"/>
      <c r="JYE172" s="44"/>
      <c r="JYF172" s="44"/>
      <c r="JYG172" s="44"/>
      <c r="JYH172" s="44"/>
      <c r="JYI172" s="44"/>
      <c r="JYJ172" s="44"/>
      <c r="JYK172" s="44"/>
      <c r="JYL172" s="44"/>
      <c r="JYM172" s="44"/>
      <c r="JYN172" s="44"/>
      <c r="JYO172" s="44"/>
      <c r="JYP172" s="44"/>
      <c r="JYQ172" s="44"/>
      <c r="JYR172" s="44"/>
      <c r="JYS172" s="44"/>
      <c r="JYT172" s="44"/>
      <c r="JYU172" s="44"/>
      <c r="JYV172" s="44"/>
      <c r="JYW172" s="44"/>
      <c r="JYX172" s="44"/>
      <c r="JYY172" s="44"/>
      <c r="JYZ172" s="44"/>
      <c r="JZA172" s="44"/>
      <c r="JZB172" s="44"/>
      <c r="JZC172" s="44"/>
      <c r="JZD172" s="44"/>
      <c r="JZE172" s="44"/>
      <c r="JZF172" s="44"/>
      <c r="JZG172" s="44"/>
      <c r="JZH172" s="44"/>
      <c r="JZI172" s="44"/>
      <c r="JZJ172" s="44"/>
      <c r="JZK172" s="44"/>
      <c r="JZL172" s="44"/>
      <c r="JZM172" s="44"/>
      <c r="JZN172" s="44"/>
      <c r="JZO172" s="44"/>
      <c r="JZP172" s="44"/>
      <c r="JZQ172" s="44"/>
      <c r="JZR172" s="44"/>
      <c r="JZS172" s="44"/>
      <c r="JZT172" s="44"/>
      <c r="JZU172" s="44"/>
      <c r="JZV172" s="44"/>
      <c r="JZW172" s="44"/>
      <c r="JZX172" s="44"/>
      <c r="JZY172" s="44"/>
      <c r="JZZ172" s="44"/>
      <c r="KAA172" s="44"/>
      <c r="KAB172" s="44"/>
      <c r="KAC172" s="44"/>
      <c r="KAD172" s="44"/>
      <c r="KAE172" s="44"/>
      <c r="KAF172" s="44"/>
      <c r="KAG172" s="44"/>
      <c r="KAH172" s="44"/>
      <c r="KAI172" s="44"/>
      <c r="KAJ172" s="44"/>
      <c r="KAK172" s="44"/>
      <c r="KAL172" s="44"/>
      <c r="KAM172" s="44"/>
      <c r="KAN172" s="44"/>
      <c r="KAO172" s="44"/>
      <c r="KAP172" s="44"/>
      <c r="KAQ172" s="44"/>
      <c r="KAR172" s="44"/>
      <c r="KAS172" s="44"/>
      <c r="KAT172" s="44"/>
      <c r="KAU172" s="44"/>
      <c r="KAV172" s="44"/>
      <c r="KAW172" s="44"/>
      <c r="KAX172" s="44"/>
      <c r="KAY172" s="44"/>
      <c r="KAZ172" s="44"/>
      <c r="KBA172" s="44"/>
      <c r="KBB172" s="44"/>
      <c r="KBC172" s="44"/>
      <c r="KBD172" s="44"/>
      <c r="KBE172" s="44"/>
      <c r="KBF172" s="44"/>
      <c r="KBG172" s="44"/>
      <c r="KBH172" s="44"/>
      <c r="KBI172" s="44"/>
      <c r="KBJ172" s="44"/>
      <c r="KBK172" s="44"/>
      <c r="KBL172" s="44"/>
      <c r="KBM172" s="44"/>
      <c r="KBN172" s="44"/>
      <c r="KBO172" s="44"/>
      <c r="KBP172" s="44"/>
      <c r="KBQ172" s="44"/>
      <c r="KBR172" s="44"/>
      <c r="KBS172" s="44"/>
      <c r="KBT172" s="44"/>
      <c r="KBU172" s="44"/>
      <c r="KBV172" s="44"/>
      <c r="KBW172" s="44"/>
      <c r="KBX172" s="44"/>
      <c r="KBY172" s="44"/>
      <c r="KBZ172" s="44"/>
      <c r="KCA172" s="44"/>
      <c r="KCB172" s="44"/>
      <c r="KCC172" s="44"/>
      <c r="KCD172" s="44"/>
      <c r="KCE172" s="44"/>
      <c r="KCF172" s="44"/>
      <c r="KCG172" s="44"/>
      <c r="KCH172" s="44"/>
      <c r="KCI172" s="44"/>
      <c r="KCJ172" s="44"/>
      <c r="KCK172" s="44"/>
      <c r="KCL172" s="44"/>
      <c r="KCM172" s="44"/>
      <c r="KCN172" s="44"/>
      <c r="KCO172" s="44"/>
      <c r="KCP172" s="44"/>
      <c r="KCQ172" s="44"/>
      <c r="KCR172" s="44"/>
      <c r="KCS172" s="44"/>
      <c r="KCT172" s="44"/>
      <c r="KCU172" s="44"/>
      <c r="KCV172" s="44"/>
      <c r="KCW172" s="44"/>
      <c r="KCX172" s="44"/>
      <c r="KCY172" s="44"/>
      <c r="KCZ172" s="44"/>
      <c r="KDA172" s="44"/>
      <c r="KDB172" s="44"/>
      <c r="KDC172" s="44"/>
      <c r="KDD172" s="44"/>
      <c r="KDE172" s="44"/>
      <c r="KDF172" s="44"/>
      <c r="KDG172" s="44"/>
      <c r="KDH172" s="44"/>
      <c r="KDI172" s="44"/>
      <c r="KDJ172" s="44"/>
      <c r="KDK172" s="44"/>
      <c r="KDL172" s="44"/>
      <c r="KDM172" s="44"/>
      <c r="KDN172" s="44"/>
      <c r="KDO172" s="44"/>
      <c r="KDP172" s="44"/>
      <c r="KDQ172" s="44"/>
      <c r="KDR172" s="44"/>
      <c r="KDS172" s="44"/>
      <c r="KDT172" s="44"/>
      <c r="KDU172" s="44"/>
      <c r="KDV172" s="44"/>
      <c r="KDW172" s="44"/>
      <c r="KDX172" s="44"/>
      <c r="KDY172" s="44"/>
      <c r="KDZ172" s="44"/>
      <c r="KEA172" s="44"/>
      <c r="KEB172" s="44"/>
      <c r="KEC172" s="44"/>
      <c r="KED172" s="44"/>
      <c r="KEE172" s="44"/>
      <c r="KEF172" s="44"/>
      <c r="KEG172" s="44"/>
      <c r="KEH172" s="44"/>
      <c r="KEI172" s="44"/>
      <c r="KEJ172" s="44"/>
      <c r="KEK172" s="44"/>
      <c r="KEL172" s="44"/>
      <c r="KEM172" s="44"/>
      <c r="KEN172" s="44"/>
      <c r="KEO172" s="44"/>
      <c r="KEP172" s="44"/>
      <c r="KEQ172" s="44"/>
      <c r="KER172" s="44"/>
      <c r="KES172" s="44"/>
      <c r="KET172" s="44"/>
      <c r="KEU172" s="44"/>
      <c r="KEV172" s="44"/>
      <c r="KEW172" s="44"/>
      <c r="KEX172" s="44"/>
      <c r="KEY172" s="44"/>
      <c r="KEZ172" s="44"/>
      <c r="KFA172" s="44"/>
      <c r="KFB172" s="44"/>
      <c r="KFC172" s="44"/>
      <c r="KFD172" s="44"/>
      <c r="KFE172" s="44"/>
      <c r="KFF172" s="44"/>
      <c r="KFG172" s="44"/>
      <c r="KFH172" s="44"/>
      <c r="KFI172" s="44"/>
      <c r="KFJ172" s="44"/>
      <c r="KFK172" s="44"/>
      <c r="KFL172" s="44"/>
      <c r="KFM172" s="44"/>
      <c r="KFN172" s="44"/>
      <c r="KFO172" s="44"/>
      <c r="KFP172" s="44"/>
      <c r="KFQ172" s="44"/>
      <c r="KFR172" s="44"/>
      <c r="KFS172" s="44"/>
      <c r="KFT172" s="44"/>
      <c r="KFU172" s="44"/>
      <c r="KFV172" s="44"/>
      <c r="KFW172" s="44"/>
      <c r="KFX172" s="44"/>
      <c r="KFY172" s="44"/>
      <c r="KFZ172" s="44"/>
      <c r="KGA172" s="44"/>
      <c r="KGB172" s="44"/>
      <c r="KGC172" s="44"/>
      <c r="KGD172" s="44"/>
      <c r="KGE172" s="44"/>
      <c r="KGF172" s="44"/>
      <c r="KGG172" s="44"/>
      <c r="KGH172" s="44"/>
      <c r="KGI172" s="44"/>
      <c r="KGJ172" s="44"/>
      <c r="KGK172" s="44"/>
      <c r="KGL172" s="44"/>
      <c r="KGM172" s="44"/>
      <c r="KGN172" s="44"/>
      <c r="KGO172" s="44"/>
      <c r="KGP172" s="44"/>
      <c r="KGQ172" s="44"/>
      <c r="KGR172" s="44"/>
      <c r="KGS172" s="44"/>
      <c r="KGT172" s="44"/>
      <c r="KGU172" s="44"/>
      <c r="KGV172" s="44"/>
      <c r="KGW172" s="44"/>
      <c r="KGX172" s="44"/>
      <c r="KGY172" s="44"/>
      <c r="KGZ172" s="44"/>
      <c r="KHA172" s="44"/>
      <c r="KHB172" s="44"/>
      <c r="KHC172" s="44"/>
      <c r="KHD172" s="44"/>
      <c r="KHE172" s="44"/>
      <c r="KHF172" s="44"/>
      <c r="KHG172" s="44"/>
      <c r="KHH172" s="44"/>
      <c r="KHI172" s="44"/>
      <c r="KHJ172" s="44"/>
      <c r="KHK172" s="44"/>
      <c r="KHL172" s="44"/>
      <c r="KHM172" s="44"/>
      <c r="KHN172" s="44"/>
      <c r="KHO172" s="44"/>
      <c r="KHP172" s="44"/>
      <c r="KHQ172" s="44"/>
      <c r="KHR172" s="44"/>
      <c r="KHS172" s="44"/>
      <c r="KHT172" s="44"/>
      <c r="KHU172" s="44"/>
      <c r="KHV172" s="44"/>
      <c r="KHW172" s="44"/>
      <c r="KHX172" s="44"/>
      <c r="KHY172" s="44"/>
      <c r="KHZ172" s="44"/>
      <c r="KIA172" s="44"/>
      <c r="KIB172" s="44"/>
      <c r="KIC172" s="44"/>
      <c r="KID172" s="44"/>
      <c r="KIE172" s="44"/>
      <c r="KIF172" s="44"/>
      <c r="KIG172" s="44"/>
      <c r="KIH172" s="44"/>
      <c r="KII172" s="44"/>
      <c r="KIJ172" s="44"/>
      <c r="KIK172" s="44"/>
      <c r="KIL172" s="44"/>
      <c r="KIM172" s="44"/>
      <c r="KIN172" s="44"/>
      <c r="KIO172" s="44"/>
      <c r="KIP172" s="44"/>
      <c r="KIQ172" s="44"/>
      <c r="KIR172" s="44"/>
      <c r="KIS172" s="44"/>
      <c r="KIT172" s="44"/>
      <c r="KIU172" s="44"/>
      <c r="KIV172" s="44"/>
      <c r="KIW172" s="44"/>
      <c r="KIX172" s="44"/>
      <c r="KIY172" s="44"/>
      <c r="KIZ172" s="44"/>
      <c r="KJA172" s="44"/>
      <c r="KJB172" s="44"/>
      <c r="KJC172" s="44"/>
      <c r="KJD172" s="44"/>
      <c r="KJE172" s="44"/>
      <c r="KJF172" s="44"/>
      <c r="KJG172" s="44"/>
      <c r="KJH172" s="44"/>
      <c r="KJI172" s="44"/>
      <c r="KJJ172" s="44"/>
      <c r="KJK172" s="44"/>
      <c r="KJL172" s="44"/>
      <c r="KJM172" s="44"/>
      <c r="KJN172" s="44"/>
      <c r="KJO172" s="44"/>
      <c r="KJP172" s="44"/>
      <c r="KJQ172" s="44"/>
      <c r="KJR172" s="44"/>
      <c r="KJS172" s="44"/>
      <c r="KJT172" s="44"/>
      <c r="KJU172" s="44"/>
      <c r="KJV172" s="44"/>
      <c r="KJW172" s="44"/>
      <c r="KJX172" s="44"/>
      <c r="KJY172" s="44"/>
      <c r="KJZ172" s="44"/>
      <c r="KKA172" s="44"/>
      <c r="KKB172" s="44"/>
      <c r="KKC172" s="44"/>
      <c r="KKD172" s="44"/>
      <c r="KKE172" s="44"/>
      <c r="KKF172" s="44"/>
      <c r="KKG172" s="44"/>
      <c r="KKH172" s="44"/>
      <c r="KKI172" s="44"/>
      <c r="KKJ172" s="44"/>
      <c r="KKK172" s="44"/>
      <c r="KKL172" s="44"/>
      <c r="KKM172" s="44"/>
      <c r="KKN172" s="44"/>
      <c r="KKO172" s="44"/>
      <c r="KKP172" s="44"/>
      <c r="KKQ172" s="44"/>
      <c r="KKR172" s="44"/>
      <c r="KKS172" s="44"/>
      <c r="KKT172" s="44"/>
      <c r="KKU172" s="44"/>
      <c r="KKV172" s="44"/>
      <c r="KKW172" s="44"/>
      <c r="KKX172" s="44"/>
      <c r="KKY172" s="44"/>
      <c r="KKZ172" s="44"/>
      <c r="KLA172" s="44"/>
      <c r="KLB172" s="44"/>
      <c r="KLC172" s="44"/>
      <c r="KLD172" s="44"/>
      <c r="KLE172" s="44"/>
      <c r="KLF172" s="44"/>
      <c r="KLG172" s="44"/>
      <c r="KLH172" s="44"/>
      <c r="KLI172" s="44"/>
      <c r="KLJ172" s="44"/>
      <c r="KLK172" s="44"/>
      <c r="KLL172" s="44"/>
      <c r="KLM172" s="44"/>
      <c r="KLN172" s="44"/>
      <c r="KLO172" s="44"/>
      <c r="KLP172" s="44"/>
      <c r="KLQ172" s="44"/>
      <c r="KLR172" s="44"/>
      <c r="KLS172" s="44"/>
      <c r="KLT172" s="44"/>
      <c r="KLU172" s="44"/>
      <c r="KLV172" s="44"/>
      <c r="KLW172" s="44"/>
      <c r="KLX172" s="44"/>
      <c r="KLY172" s="44"/>
      <c r="KLZ172" s="44"/>
      <c r="KMA172" s="44"/>
      <c r="KMB172" s="44"/>
      <c r="KMC172" s="44"/>
      <c r="KMD172" s="44"/>
      <c r="KME172" s="44"/>
      <c r="KMF172" s="44"/>
      <c r="KMG172" s="44"/>
      <c r="KMH172" s="44"/>
      <c r="KMI172" s="44"/>
      <c r="KMJ172" s="44"/>
      <c r="KMK172" s="44"/>
      <c r="KML172" s="44"/>
      <c r="KMM172" s="44"/>
      <c r="KMN172" s="44"/>
      <c r="KMO172" s="44"/>
      <c r="KMP172" s="44"/>
      <c r="KMQ172" s="44"/>
      <c r="KMR172" s="44"/>
      <c r="KMS172" s="44"/>
      <c r="KMT172" s="44"/>
      <c r="KMU172" s="44"/>
      <c r="KMV172" s="44"/>
      <c r="KMW172" s="44"/>
      <c r="KMX172" s="44"/>
      <c r="KMY172" s="44"/>
      <c r="KMZ172" s="44"/>
      <c r="KNA172" s="44"/>
      <c r="KNB172" s="44"/>
      <c r="KNC172" s="44"/>
      <c r="KND172" s="44"/>
      <c r="KNE172" s="44"/>
      <c r="KNF172" s="44"/>
      <c r="KNG172" s="44"/>
      <c r="KNH172" s="44"/>
      <c r="KNI172" s="44"/>
      <c r="KNJ172" s="44"/>
      <c r="KNK172" s="44"/>
      <c r="KNL172" s="44"/>
      <c r="KNM172" s="44"/>
      <c r="KNN172" s="44"/>
      <c r="KNO172" s="44"/>
      <c r="KNP172" s="44"/>
      <c r="KNQ172" s="44"/>
      <c r="KNR172" s="44"/>
      <c r="KNS172" s="44"/>
      <c r="KNT172" s="44"/>
      <c r="KNU172" s="44"/>
      <c r="KNV172" s="44"/>
      <c r="KNW172" s="44"/>
      <c r="KNX172" s="44"/>
      <c r="KNY172" s="44"/>
      <c r="KNZ172" s="44"/>
      <c r="KOA172" s="44"/>
      <c r="KOB172" s="44"/>
      <c r="KOC172" s="44"/>
      <c r="KOD172" s="44"/>
      <c r="KOE172" s="44"/>
      <c r="KOF172" s="44"/>
      <c r="KOG172" s="44"/>
      <c r="KOH172" s="44"/>
      <c r="KOI172" s="44"/>
      <c r="KOJ172" s="44"/>
      <c r="KOK172" s="44"/>
      <c r="KOL172" s="44"/>
      <c r="KOM172" s="44"/>
      <c r="KON172" s="44"/>
      <c r="KOO172" s="44"/>
      <c r="KOP172" s="44"/>
      <c r="KOQ172" s="44"/>
      <c r="KOR172" s="44"/>
      <c r="KOS172" s="44"/>
      <c r="KOT172" s="44"/>
      <c r="KOU172" s="44"/>
      <c r="KOV172" s="44"/>
      <c r="KOW172" s="44"/>
      <c r="KOX172" s="44"/>
      <c r="KOY172" s="44"/>
      <c r="KOZ172" s="44"/>
      <c r="KPA172" s="44"/>
      <c r="KPB172" s="44"/>
      <c r="KPC172" s="44"/>
      <c r="KPD172" s="44"/>
      <c r="KPE172" s="44"/>
      <c r="KPF172" s="44"/>
      <c r="KPG172" s="44"/>
      <c r="KPH172" s="44"/>
      <c r="KPI172" s="44"/>
      <c r="KPJ172" s="44"/>
      <c r="KPK172" s="44"/>
      <c r="KPL172" s="44"/>
      <c r="KPM172" s="44"/>
      <c r="KPN172" s="44"/>
      <c r="KPO172" s="44"/>
      <c r="KPP172" s="44"/>
      <c r="KPQ172" s="44"/>
      <c r="KPR172" s="44"/>
      <c r="KPS172" s="44"/>
      <c r="KPT172" s="44"/>
      <c r="KPU172" s="44"/>
      <c r="KPV172" s="44"/>
      <c r="KPW172" s="44"/>
      <c r="KPX172" s="44"/>
      <c r="KPY172" s="44"/>
      <c r="KPZ172" s="44"/>
      <c r="KQA172" s="44"/>
      <c r="KQB172" s="44"/>
      <c r="KQC172" s="44"/>
      <c r="KQD172" s="44"/>
      <c r="KQE172" s="44"/>
      <c r="KQF172" s="44"/>
      <c r="KQG172" s="44"/>
      <c r="KQH172" s="44"/>
      <c r="KQI172" s="44"/>
      <c r="KQJ172" s="44"/>
      <c r="KQK172" s="44"/>
      <c r="KQL172" s="44"/>
      <c r="KQM172" s="44"/>
      <c r="KQN172" s="44"/>
      <c r="KQO172" s="44"/>
      <c r="KQP172" s="44"/>
      <c r="KQQ172" s="44"/>
      <c r="KQR172" s="44"/>
      <c r="KQS172" s="44"/>
      <c r="KQT172" s="44"/>
      <c r="KQU172" s="44"/>
      <c r="KQV172" s="44"/>
      <c r="KQW172" s="44"/>
      <c r="KQX172" s="44"/>
      <c r="KQY172" s="44"/>
      <c r="KQZ172" s="44"/>
      <c r="KRA172" s="44"/>
      <c r="KRB172" s="44"/>
      <c r="KRC172" s="44"/>
      <c r="KRD172" s="44"/>
      <c r="KRE172" s="44"/>
      <c r="KRF172" s="44"/>
      <c r="KRG172" s="44"/>
      <c r="KRH172" s="44"/>
      <c r="KRI172" s="44"/>
      <c r="KRJ172" s="44"/>
      <c r="KRK172" s="44"/>
      <c r="KRL172" s="44"/>
      <c r="KRM172" s="44"/>
      <c r="KRN172" s="44"/>
      <c r="KRO172" s="44"/>
      <c r="KRP172" s="44"/>
      <c r="KRQ172" s="44"/>
      <c r="KRR172" s="44"/>
      <c r="KRS172" s="44"/>
      <c r="KRT172" s="44"/>
      <c r="KRU172" s="44"/>
      <c r="KRV172" s="44"/>
      <c r="KRW172" s="44"/>
      <c r="KRX172" s="44"/>
      <c r="KRY172" s="44"/>
      <c r="KRZ172" s="44"/>
      <c r="KSA172" s="44"/>
      <c r="KSB172" s="44"/>
      <c r="KSC172" s="44"/>
      <c r="KSD172" s="44"/>
      <c r="KSE172" s="44"/>
      <c r="KSF172" s="44"/>
      <c r="KSG172" s="44"/>
      <c r="KSH172" s="44"/>
      <c r="KSI172" s="44"/>
      <c r="KSJ172" s="44"/>
      <c r="KSK172" s="44"/>
      <c r="KSL172" s="44"/>
      <c r="KSM172" s="44"/>
      <c r="KSN172" s="44"/>
      <c r="KSO172" s="44"/>
      <c r="KSP172" s="44"/>
      <c r="KSQ172" s="44"/>
      <c r="KSR172" s="44"/>
      <c r="KSS172" s="44"/>
      <c r="KST172" s="44"/>
      <c r="KSU172" s="44"/>
      <c r="KSV172" s="44"/>
      <c r="KSW172" s="44"/>
      <c r="KSX172" s="44"/>
      <c r="KSY172" s="44"/>
      <c r="KSZ172" s="44"/>
      <c r="KTA172" s="44"/>
      <c r="KTB172" s="44"/>
      <c r="KTC172" s="44"/>
      <c r="KTD172" s="44"/>
      <c r="KTE172" s="44"/>
      <c r="KTF172" s="44"/>
      <c r="KTG172" s="44"/>
      <c r="KTH172" s="44"/>
      <c r="KTI172" s="44"/>
      <c r="KTJ172" s="44"/>
      <c r="KTK172" s="44"/>
      <c r="KTL172" s="44"/>
      <c r="KTM172" s="44"/>
      <c r="KTN172" s="44"/>
      <c r="KTO172" s="44"/>
      <c r="KTP172" s="44"/>
      <c r="KTQ172" s="44"/>
      <c r="KTR172" s="44"/>
      <c r="KTS172" s="44"/>
      <c r="KTT172" s="44"/>
      <c r="KTU172" s="44"/>
      <c r="KTV172" s="44"/>
      <c r="KTW172" s="44"/>
      <c r="KTX172" s="44"/>
      <c r="KTY172" s="44"/>
      <c r="KTZ172" s="44"/>
      <c r="KUA172" s="44"/>
      <c r="KUB172" s="44"/>
      <c r="KUC172" s="44"/>
      <c r="KUD172" s="44"/>
      <c r="KUE172" s="44"/>
      <c r="KUF172" s="44"/>
      <c r="KUG172" s="44"/>
      <c r="KUH172" s="44"/>
      <c r="KUI172" s="44"/>
      <c r="KUJ172" s="44"/>
      <c r="KUK172" s="44"/>
      <c r="KUL172" s="44"/>
      <c r="KUM172" s="44"/>
      <c r="KUN172" s="44"/>
      <c r="KUO172" s="44"/>
      <c r="KUP172" s="44"/>
      <c r="KUQ172" s="44"/>
      <c r="KUR172" s="44"/>
      <c r="KUS172" s="44"/>
      <c r="KUT172" s="44"/>
      <c r="KUU172" s="44"/>
      <c r="KUV172" s="44"/>
      <c r="KUW172" s="44"/>
      <c r="KUX172" s="44"/>
      <c r="KUY172" s="44"/>
      <c r="KUZ172" s="44"/>
      <c r="KVA172" s="44"/>
      <c r="KVB172" s="44"/>
      <c r="KVC172" s="44"/>
      <c r="KVD172" s="44"/>
      <c r="KVE172" s="44"/>
      <c r="KVF172" s="44"/>
      <c r="KVG172" s="44"/>
      <c r="KVH172" s="44"/>
      <c r="KVI172" s="44"/>
      <c r="KVJ172" s="44"/>
      <c r="KVK172" s="44"/>
      <c r="KVL172" s="44"/>
      <c r="KVM172" s="44"/>
      <c r="KVN172" s="44"/>
      <c r="KVO172" s="44"/>
      <c r="KVP172" s="44"/>
      <c r="KVQ172" s="44"/>
      <c r="KVR172" s="44"/>
      <c r="KVS172" s="44"/>
      <c r="KVT172" s="44"/>
      <c r="KVU172" s="44"/>
      <c r="KVV172" s="44"/>
      <c r="KVW172" s="44"/>
      <c r="KVX172" s="44"/>
      <c r="KVY172" s="44"/>
      <c r="KVZ172" s="44"/>
      <c r="KWA172" s="44"/>
      <c r="KWB172" s="44"/>
      <c r="KWC172" s="44"/>
      <c r="KWD172" s="44"/>
      <c r="KWE172" s="44"/>
      <c r="KWF172" s="44"/>
      <c r="KWG172" s="44"/>
      <c r="KWH172" s="44"/>
      <c r="KWI172" s="44"/>
      <c r="KWJ172" s="44"/>
      <c r="KWK172" s="44"/>
      <c r="KWL172" s="44"/>
      <c r="KWM172" s="44"/>
      <c r="KWN172" s="44"/>
      <c r="KWO172" s="44"/>
      <c r="KWP172" s="44"/>
      <c r="KWQ172" s="44"/>
      <c r="KWR172" s="44"/>
      <c r="KWS172" s="44"/>
      <c r="KWT172" s="44"/>
      <c r="KWU172" s="44"/>
      <c r="KWV172" s="44"/>
      <c r="KWW172" s="44"/>
      <c r="KWX172" s="44"/>
      <c r="KWY172" s="44"/>
      <c r="KWZ172" s="44"/>
      <c r="KXA172" s="44"/>
      <c r="KXB172" s="44"/>
      <c r="KXC172" s="44"/>
      <c r="KXD172" s="44"/>
      <c r="KXE172" s="44"/>
      <c r="KXF172" s="44"/>
      <c r="KXG172" s="44"/>
      <c r="KXH172" s="44"/>
      <c r="KXI172" s="44"/>
      <c r="KXJ172" s="44"/>
      <c r="KXK172" s="44"/>
      <c r="KXL172" s="44"/>
      <c r="KXM172" s="44"/>
      <c r="KXN172" s="44"/>
      <c r="KXO172" s="44"/>
      <c r="KXP172" s="44"/>
      <c r="KXQ172" s="44"/>
      <c r="KXR172" s="44"/>
      <c r="KXS172" s="44"/>
      <c r="KXT172" s="44"/>
      <c r="KXU172" s="44"/>
      <c r="KXV172" s="44"/>
      <c r="KXW172" s="44"/>
      <c r="KXX172" s="44"/>
      <c r="KXY172" s="44"/>
      <c r="KXZ172" s="44"/>
      <c r="KYA172" s="44"/>
      <c r="KYB172" s="44"/>
      <c r="KYC172" s="44"/>
      <c r="KYD172" s="44"/>
      <c r="KYE172" s="44"/>
      <c r="KYF172" s="44"/>
      <c r="KYG172" s="44"/>
      <c r="KYH172" s="44"/>
      <c r="KYI172" s="44"/>
      <c r="KYJ172" s="44"/>
      <c r="KYK172" s="44"/>
      <c r="KYL172" s="44"/>
      <c r="KYM172" s="44"/>
      <c r="KYN172" s="44"/>
      <c r="KYO172" s="44"/>
      <c r="KYP172" s="44"/>
      <c r="KYQ172" s="44"/>
      <c r="KYR172" s="44"/>
      <c r="KYS172" s="44"/>
      <c r="KYT172" s="44"/>
      <c r="KYU172" s="44"/>
      <c r="KYV172" s="44"/>
      <c r="KYW172" s="44"/>
      <c r="KYX172" s="44"/>
      <c r="KYY172" s="44"/>
      <c r="KYZ172" s="44"/>
      <c r="KZA172" s="44"/>
      <c r="KZB172" s="44"/>
      <c r="KZC172" s="44"/>
      <c r="KZD172" s="44"/>
      <c r="KZE172" s="44"/>
      <c r="KZF172" s="44"/>
      <c r="KZG172" s="44"/>
      <c r="KZH172" s="44"/>
      <c r="KZI172" s="44"/>
      <c r="KZJ172" s="44"/>
      <c r="KZK172" s="44"/>
      <c r="KZL172" s="44"/>
      <c r="KZM172" s="44"/>
      <c r="KZN172" s="44"/>
      <c r="KZO172" s="44"/>
      <c r="KZP172" s="44"/>
      <c r="KZQ172" s="44"/>
      <c r="KZR172" s="44"/>
      <c r="KZS172" s="44"/>
      <c r="KZT172" s="44"/>
      <c r="KZU172" s="44"/>
      <c r="KZV172" s="44"/>
      <c r="KZW172" s="44"/>
      <c r="KZX172" s="44"/>
      <c r="KZY172" s="44"/>
      <c r="KZZ172" s="44"/>
      <c r="LAA172" s="44"/>
      <c r="LAB172" s="44"/>
      <c r="LAC172" s="44"/>
      <c r="LAD172" s="44"/>
      <c r="LAE172" s="44"/>
      <c r="LAF172" s="44"/>
      <c r="LAG172" s="44"/>
      <c r="LAH172" s="44"/>
      <c r="LAI172" s="44"/>
      <c r="LAJ172" s="44"/>
      <c r="LAK172" s="44"/>
      <c r="LAL172" s="44"/>
      <c r="LAM172" s="44"/>
      <c r="LAN172" s="44"/>
      <c r="LAO172" s="44"/>
      <c r="LAP172" s="44"/>
      <c r="LAQ172" s="44"/>
      <c r="LAR172" s="44"/>
      <c r="LAS172" s="44"/>
      <c r="LAT172" s="44"/>
      <c r="LAU172" s="44"/>
      <c r="LAV172" s="44"/>
      <c r="LAW172" s="44"/>
      <c r="LAX172" s="44"/>
      <c r="LAY172" s="44"/>
      <c r="LAZ172" s="44"/>
      <c r="LBA172" s="44"/>
      <c r="LBB172" s="44"/>
      <c r="LBC172" s="44"/>
      <c r="LBD172" s="44"/>
      <c r="LBE172" s="44"/>
      <c r="LBF172" s="44"/>
      <c r="LBG172" s="44"/>
      <c r="LBH172" s="44"/>
      <c r="LBI172" s="44"/>
      <c r="LBJ172" s="44"/>
      <c r="LBK172" s="44"/>
      <c r="LBL172" s="44"/>
      <c r="LBM172" s="44"/>
      <c r="LBN172" s="44"/>
      <c r="LBO172" s="44"/>
      <c r="LBP172" s="44"/>
      <c r="LBQ172" s="44"/>
      <c r="LBR172" s="44"/>
      <c r="LBS172" s="44"/>
      <c r="LBT172" s="44"/>
      <c r="LBU172" s="44"/>
      <c r="LBV172" s="44"/>
      <c r="LBW172" s="44"/>
      <c r="LBX172" s="44"/>
      <c r="LBY172" s="44"/>
      <c r="LBZ172" s="44"/>
      <c r="LCA172" s="44"/>
      <c r="LCB172" s="44"/>
      <c r="LCC172" s="44"/>
      <c r="LCD172" s="44"/>
      <c r="LCE172" s="44"/>
      <c r="LCF172" s="44"/>
      <c r="LCG172" s="44"/>
      <c r="LCH172" s="44"/>
      <c r="LCI172" s="44"/>
      <c r="LCJ172" s="44"/>
      <c r="LCK172" s="44"/>
      <c r="LCL172" s="44"/>
      <c r="LCM172" s="44"/>
      <c r="LCN172" s="44"/>
      <c r="LCO172" s="44"/>
      <c r="LCP172" s="44"/>
      <c r="LCQ172" s="44"/>
      <c r="LCR172" s="44"/>
      <c r="LCS172" s="44"/>
      <c r="LCT172" s="44"/>
      <c r="LCU172" s="44"/>
      <c r="LCV172" s="44"/>
      <c r="LCW172" s="44"/>
      <c r="LCX172" s="44"/>
      <c r="LCY172" s="44"/>
      <c r="LCZ172" s="44"/>
      <c r="LDA172" s="44"/>
      <c r="LDB172" s="44"/>
      <c r="LDC172" s="44"/>
      <c r="LDD172" s="44"/>
      <c r="LDE172" s="44"/>
      <c r="LDF172" s="44"/>
      <c r="LDG172" s="44"/>
      <c r="LDH172" s="44"/>
      <c r="LDI172" s="44"/>
      <c r="LDJ172" s="44"/>
      <c r="LDK172" s="44"/>
      <c r="LDL172" s="44"/>
      <c r="LDM172" s="44"/>
      <c r="LDN172" s="44"/>
      <c r="LDO172" s="44"/>
      <c r="LDP172" s="44"/>
      <c r="LDQ172" s="44"/>
      <c r="LDR172" s="44"/>
      <c r="LDS172" s="44"/>
      <c r="LDT172" s="44"/>
      <c r="LDU172" s="44"/>
      <c r="LDV172" s="44"/>
      <c r="LDW172" s="44"/>
      <c r="LDX172" s="44"/>
      <c r="LDY172" s="44"/>
      <c r="LDZ172" s="44"/>
      <c r="LEA172" s="44"/>
      <c r="LEB172" s="44"/>
      <c r="LEC172" s="44"/>
      <c r="LED172" s="44"/>
      <c r="LEE172" s="44"/>
      <c r="LEF172" s="44"/>
      <c r="LEG172" s="44"/>
      <c r="LEH172" s="44"/>
      <c r="LEI172" s="44"/>
      <c r="LEJ172" s="44"/>
      <c r="LEK172" s="44"/>
      <c r="LEL172" s="44"/>
      <c r="LEM172" s="44"/>
      <c r="LEN172" s="44"/>
      <c r="LEO172" s="44"/>
      <c r="LEP172" s="44"/>
      <c r="LEQ172" s="44"/>
      <c r="LER172" s="44"/>
      <c r="LES172" s="44"/>
      <c r="LET172" s="44"/>
      <c r="LEU172" s="44"/>
      <c r="LEV172" s="44"/>
      <c r="LEW172" s="44"/>
      <c r="LEX172" s="44"/>
      <c r="LEY172" s="44"/>
      <c r="LEZ172" s="44"/>
      <c r="LFA172" s="44"/>
      <c r="LFB172" s="44"/>
      <c r="LFC172" s="44"/>
      <c r="LFD172" s="44"/>
      <c r="LFE172" s="44"/>
      <c r="LFF172" s="44"/>
      <c r="LFG172" s="44"/>
      <c r="LFH172" s="44"/>
      <c r="LFI172" s="44"/>
      <c r="LFJ172" s="44"/>
      <c r="LFK172" s="44"/>
      <c r="LFL172" s="44"/>
      <c r="LFM172" s="44"/>
      <c r="LFN172" s="44"/>
      <c r="LFO172" s="44"/>
      <c r="LFP172" s="44"/>
      <c r="LFQ172" s="44"/>
      <c r="LFR172" s="44"/>
      <c r="LFS172" s="44"/>
      <c r="LFT172" s="44"/>
      <c r="LFU172" s="44"/>
      <c r="LFV172" s="44"/>
      <c r="LFW172" s="44"/>
      <c r="LFX172" s="44"/>
      <c r="LFY172" s="44"/>
      <c r="LFZ172" s="44"/>
      <c r="LGA172" s="44"/>
      <c r="LGB172" s="44"/>
      <c r="LGC172" s="44"/>
      <c r="LGD172" s="44"/>
      <c r="LGE172" s="44"/>
      <c r="LGF172" s="44"/>
      <c r="LGG172" s="44"/>
      <c r="LGH172" s="44"/>
      <c r="LGI172" s="44"/>
      <c r="LGJ172" s="44"/>
      <c r="LGK172" s="44"/>
      <c r="LGL172" s="44"/>
      <c r="LGM172" s="44"/>
      <c r="LGN172" s="44"/>
      <c r="LGO172" s="44"/>
      <c r="LGP172" s="44"/>
      <c r="LGQ172" s="44"/>
      <c r="LGR172" s="44"/>
      <c r="LGS172" s="44"/>
      <c r="LGT172" s="44"/>
      <c r="LGU172" s="44"/>
      <c r="LGV172" s="44"/>
      <c r="LGW172" s="44"/>
      <c r="LGX172" s="44"/>
      <c r="LGY172" s="44"/>
      <c r="LGZ172" s="44"/>
      <c r="LHA172" s="44"/>
      <c r="LHB172" s="44"/>
      <c r="LHC172" s="44"/>
      <c r="LHD172" s="44"/>
      <c r="LHE172" s="44"/>
      <c r="LHF172" s="44"/>
      <c r="LHG172" s="44"/>
      <c r="LHH172" s="44"/>
      <c r="LHI172" s="44"/>
      <c r="LHJ172" s="44"/>
      <c r="LHK172" s="44"/>
      <c r="LHL172" s="44"/>
      <c r="LHM172" s="44"/>
      <c r="LHN172" s="44"/>
      <c r="LHO172" s="44"/>
      <c r="LHP172" s="44"/>
      <c r="LHQ172" s="44"/>
      <c r="LHR172" s="44"/>
      <c r="LHS172" s="44"/>
      <c r="LHT172" s="44"/>
      <c r="LHU172" s="44"/>
      <c r="LHV172" s="44"/>
      <c r="LHW172" s="44"/>
      <c r="LHX172" s="44"/>
      <c r="LHY172" s="44"/>
      <c r="LHZ172" s="44"/>
      <c r="LIA172" s="44"/>
      <c r="LIB172" s="44"/>
      <c r="LIC172" s="44"/>
      <c r="LID172" s="44"/>
      <c r="LIE172" s="44"/>
      <c r="LIF172" s="44"/>
      <c r="LIG172" s="44"/>
      <c r="LIH172" s="44"/>
      <c r="LII172" s="44"/>
      <c r="LIJ172" s="44"/>
      <c r="LIK172" s="44"/>
      <c r="LIL172" s="44"/>
      <c r="LIM172" s="44"/>
      <c r="LIN172" s="44"/>
      <c r="LIO172" s="44"/>
      <c r="LIP172" s="44"/>
      <c r="LIQ172" s="44"/>
      <c r="LIR172" s="44"/>
      <c r="LIS172" s="44"/>
      <c r="LIT172" s="44"/>
      <c r="LIU172" s="44"/>
      <c r="LIV172" s="44"/>
      <c r="LIW172" s="44"/>
      <c r="LIX172" s="44"/>
      <c r="LIY172" s="44"/>
      <c r="LIZ172" s="44"/>
      <c r="LJA172" s="44"/>
      <c r="LJB172" s="44"/>
      <c r="LJC172" s="44"/>
      <c r="LJD172" s="44"/>
      <c r="LJE172" s="44"/>
      <c r="LJF172" s="44"/>
      <c r="LJG172" s="44"/>
      <c r="LJH172" s="44"/>
      <c r="LJI172" s="44"/>
      <c r="LJJ172" s="44"/>
      <c r="LJK172" s="44"/>
      <c r="LJL172" s="44"/>
      <c r="LJM172" s="44"/>
      <c r="LJN172" s="44"/>
      <c r="LJO172" s="44"/>
      <c r="LJP172" s="44"/>
      <c r="LJQ172" s="44"/>
      <c r="LJR172" s="44"/>
      <c r="LJS172" s="44"/>
      <c r="LJT172" s="44"/>
      <c r="LJU172" s="44"/>
      <c r="LJV172" s="44"/>
      <c r="LJW172" s="44"/>
      <c r="LJX172" s="44"/>
      <c r="LJY172" s="44"/>
      <c r="LJZ172" s="44"/>
      <c r="LKA172" s="44"/>
      <c r="LKB172" s="44"/>
      <c r="LKC172" s="44"/>
      <c r="LKD172" s="44"/>
      <c r="LKE172" s="44"/>
      <c r="LKF172" s="44"/>
      <c r="LKG172" s="44"/>
      <c r="LKH172" s="44"/>
      <c r="LKI172" s="44"/>
      <c r="LKJ172" s="44"/>
      <c r="LKK172" s="44"/>
      <c r="LKL172" s="44"/>
      <c r="LKM172" s="44"/>
      <c r="LKN172" s="44"/>
      <c r="LKO172" s="44"/>
      <c r="LKP172" s="44"/>
      <c r="LKQ172" s="44"/>
      <c r="LKR172" s="44"/>
      <c r="LKS172" s="44"/>
      <c r="LKT172" s="44"/>
      <c r="LKU172" s="44"/>
      <c r="LKV172" s="44"/>
      <c r="LKW172" s="44"/>
      <c r="LKX172" s="44"/>
      <c r="LKY172" s="44"/>
      <c r="LKZ172" s="44"/>
      <c r="LLA172" s="44"/>
      <c r="LLB172" s="44"/>
      <c r="LLC172" s="44"/>
      <c r="LLD172" s="44"/>
      <c r="LLE172" s="44"/>
      <c r="LLF172" s="44"/>
      <c r="LLG172" s="44"/>
      <c r="LLH172" s="44"/>
      <c r="LLI172" s="44"/>
      <c r="LLJ172" s="44"/>
      <c r="LLK172" s="44"/>
      <c r="LLL172" s="44"/>
      <c r="LLM172" s="44"/>
      <c r="LLN172" s="44"/>
      <c r="LLO172" s="44"/>
      <c r="LLP172" s="44"/>
      <c r="LLQ172" s="44"/>
      <c r="LLR172" s="44"/>
      <c r="LLS172" s="44"/>
      <c r="LLT172" s="44"/>
      <c r="LLU172" s="44"/>
      <c r="LLV172" s="44"/>
      <c r="LLW172" s="44"/>
      <c r="LLX172" s="44"/>
      <c r="LLY172" s="44"/>
      <c r="LLZ172" s="44"/>
      <c r="LMA172" s="44"/>
      <c r="LMB172" s="44"/>
      <c r="LMC172" s="44"/>
      <c r="LMD172" s="44"/>
      <c r="LME172" s="44"/>
      <c r="LMF172" s="44"/>
      <c r="LMG172" s="44"/>
      <c r="LMH172" s="44"/>
      <c r="LMI172" s="44"/>
      <c r="LMJ172" s="44"/>
      <c r="LMK172" s="44"/>
      <c r="LML172" s="44"/>
      <c r="LMM172" s="44"/>
      <c r="LMN172" s="44"/>
      <c r="LMO172" s="44"/>
      <c r="LMP172" s="44"/>
      <c r="LMQ172" s="44"/>
      <c r="LMR172" s="44"/>
      <c r="LMS172" s="44"/>
      <c r="LMT172" s="44"/>
      <c r="LMU172" s="44"/>
      <c r="LMV172" s="44"/>
      <c r="LMW172" s="44"/>
      <c r="LMX172" s="44"/>
      <c r="LMY172" s="44"/>
      <c r="LMZ172" s="44"/>
      <c r="LNA172" s="44"/>
      <c r="LNB172" s="44"/>
      <c r="LNC172" s="44"/>
      <c r="LND172" s="44"/>
      <c r="LNE172" s="44"/>
      <c r="LNF172" s="44"/>
      <c r="LNG172" s="44"/>
      <c r="LNH172" s="44"/>
      <c r="LNI172" s="44"/>
      <c r="LNJ172" s="44"/>
      <c r="LNK172" s="44"/>
      <c r="LNL172" s="44"/>
      <c r="LNM172" s="44"/>
      <c r="LNN172" s="44"/>
      <c r="LNO172" s="44"/>
      <c r="LNP172" s="44"/>
      <c r="LNQ172" s="44"/>
      <c r="LNR172" s="44"/>
      <c r="LNS172" s="44"/>
      <c r="LNT172" s="44"/>
      <c r="LNU172" s="44"/>
      <c r="LNV172" s="44"/>
      <c r="LNW172" s="44"/>
      <c r="LNX172" s="44"/>
      <c r="LNY172" s="44"/>
      <c r="LNZ172" s="44"/>
      <c r="LOA172" s="44"/>
      <c r="LOB172" s="44"/>
      <c r="LOC172" s="44"/>
      <c r="LOD172" s="44"/>
      <c r="LOE172" s="44"/>
      <c r="LOF172" s="44"/>
      <c r="LOG172" s="44"/>
      <c r="LOH172" s="44"/>
      <c r="LOI172" s="44"/>
      <c r="LOJ172" s="44"/>
      <c r="LOK172" s="44"/>
      <c r="LOL172" s="44"/>
      <c r="LOM172" s="44"/>
      <c r="LON172" s="44"/>
      <c r="LOO172" s="44"/>
      <c r="LOP172" s="44"/>
      <c r="LOQ172" s="44"/>
      <c r="LOR172" s="44"/>
      <c r="LOS172" s="44"/>
      <c r="LOT172" s="44"/>
      <c r="LOU172" s="44"/>
      <c r="LOV172" s="44"/>
      <c r="LOW172" s="44"/>
      <c r="LOX172" s="44"/>
      <c r="LOY172" s="44"/>
      <c r="LOZ172" s="44"/>
      <c r="LPA172" s="44"/>
      <c r="LPB172" s="44"/>
      <c r="LPC172" s="44"/>
      <c r="LPD172" s="44"/>
      <c r="LPE172" s="44"/>
      <c r="LPF172" s="44"/>
      <c r="LPG172" s="44"/>
      <c r="LPH172" s="44"/>
      <c r="LPI172" s="44"/>
      <c r="LPJ172" s="44"/>
      <c r="LPK172" s="44"/>
      <c r="LPL172" s="44"/>
      <c r="LPM172" s="44"/>
      <c r="LPN172" s="44"/>
      <c r="LPO172" s="44"/>
      <c r="LPP172" s="44"/>
      <c r="LPQ172" s="44"/>
      <c r="LPR172" s="44"/>
      <c r="LPS172" s="44"/>
      <c r="LPT172" s="44"/>
      <c r="LPU172" s="44"/>
      <c r="LPV172" s="44"/>
      <c r="LPW172" s="44"/>
      <c r="LPX172" s="44"/>
      <c r="LPY172" s="44"/>
      <c r="LPZ172" s="44"/>
      <c r="LQA172" s="44"/>
      <c r="LQB172" s="44"/>
      <c r="LQC172" s="44"/>
      <c r="LQD172" s="44"/>
      <c r="LQE172" s="44"/>
      <c r="LQF172" s="44"/>
      <c r="LQG172" s="44"/>
      <c r="LQH172" s="44"/>
      <c r="LQI172" s="44"/>
      <c r="LQJ172" s="44"/>
      <c r="LQK172" s="44"/>
      <c r="LQL172" s="44"/>
      <c r="LQM172" s="44"/>
      <c r="LQN172" s="44"/>
      <c r="LQO172" s="44"/>
      <c r="LQP172" s="44"/>
      <c r="LQQ172" s="44"/>
      <c r="LQR172" s="44"/>
      <c r="LQS172" s="44"/>
      <c r="LQT172" s="44"/>
      <c r="LQU172" s="44"/>
      <c r="LQV172" s="44"/>
      <c r="LQW172" s="44"/>
      <c r="LQX172" s="44"/>
      <c r="LQY172" s="44"/>
      <c r="LQZ172" s="44"/>
      <c r="LRA172" s="44"/>
      <c r="LRB172" s="44"/>
      <c r="LRC172" s="44"/>
      <c r="LRD172" s="44"/>
      <c r="LRE172" s="44"/>
      <c r="LRF172" s="44"/>
      <c r="LRG172" s="44"/>
      <c r="LRH172" s="44"/>
      <c r="LRI172" s="44"/>
      <c r="LRJ172" s="44"/>
      <c r="LRK172" s="44"/>
      <c r="LRL172" s="44"/>
      <c r="LRM172" s="44"/>
      <c r="LRN172" s="44"/>
      <c r="LRO172" s="44"/>
      <c r="LRP172" s="44"/>
      <c r="LRQ172" s="44"/>
      <c r="LRR172" s="44"/>
      <c r="LRS172" s="44"/>
      <c r="LRT172" s="44"/>
      <c r="LRU172" s="44"/>
      <c r="LRV172" s="44"/>
      <c r="LRW172" s="44"/>
      <c r="LRX172" s="44"/>
      <c r="LRY172" s="44"/>
      <c r="LRZ172" s="44"/>
      <c r="LSA172" s="44"/>
      <c r="LSB172" s="44"/>
      <c r="LSC172" s="44"/>
      <c r="LSD172" s="44"/>
      <c r="LSE172" s="44"/>
      <c r="LSF172" s="44"/>
      <c r="LSG172" s="44"/>
      <c r="LSH172" s="44"/>
      <c r="LSI172" s="44"/>
      <c r="LSJ172" s="44"/>
      <c r="LSK172" s="44"/>
      <c r="LSL172" s="44"/>
      <c r="LSM172" s="44"/>
      <c r="LSN172" s="44"/>
      <c r="LSO172" s="44"/>
      <c r="LSP172" s="44"/>
      <c r="LSQ172" s="44"/>
      <c r="LSR172" s="44"/>
      <c r="LSS172" s="44"/>
      <c r="LST172" s="44"/>
      <c r="LSU172" s="44"/>
      <c r="LSV172" s="44"/>
      <c r="LSW172" s="44"/>
      <c r="LSX172" s="44"/>
      <c r="LSY172" s="44"/>
      <c r="LSZ172" s="44"/>
      <c r="LTA172" s="44"/>
      <c r="LTB172" s="44"/>
      <c r="LTC172" s="44"/>
      <c r="LTD172" s="44"/>
      <c r="LTE172" s="44"/>
      <c r="LTF172" s="44"/>
      <c r="LTG172" s="44"/>
      <c r="LTH172" s="44"/>
      <c r="LTI172" s="44"/>
      <c r="LTJ172" s="44"/>
      <c r="LTK172" s="44"/>
      <c r="LTL172" s="44"/>
      <c r="LTM172" s="44"/>
      <c r="LTN172" s="44"/>
      <c r="LTO172" s="44"/>
      <c r="LTP172" s="44"/>
      <c r="LTQ172" s="44"/>
      <c r="LTR172" s="44"/>
      <c r="LTS172" s="44"/>
      <c r="LTT172" s="44"/>
      <c r="LTU172" s="44"/>
      <c r="LTV172" s="44"/>
      <c r="LTW172" s="44"/>
      <c r="LTX172" s="44"/>
      <c r="LTY172" s="44"/>
      <c r="LTZ172" s="44"/>
      <c r="LUA172" s="44"/>
      <c r="LUB172" s="44"/>
      <c r="LUC172" s="44"/>
      <c r="LUD172" s="44"/>
      <c r="LUE172" s="44"/>
      <c r="LUF172" s="44"/>
      <c r="LUG172" s="44"/>
      <c r="LUH172" s="44"/>
      <c r="LUI172" s="44"/>
      <c r="LUJ172" s="44"/>
      <c r="LUK172" s="44"/>
      <c r="LUL172" s="44"/>
      <c r="LUM172" s="44"/>
      <c r="LUN172" s="44"/>
      <c r="LUO172" s="44"/>
      <c r="LUP172" s="44"/>
      <c r="LUQ172" s="44"/>
      <c r="LUR172" s="44"/>
      <c r="LUS172" s="44"/>
      <c r="LUT172" s="44"/>
      <c r="LUU172" s="44"/>
      <c r="LUV172" s="44"/>
      <c r="LUW172" s="44"/>
      <c r="LUX172" s="44"/>
      <c r="LUY172" s="44"/>
      <c r="LUZ172" s="44"/>
      <c r="LVA172" s="44"/>
      <c r="LVB172" s="44"/>
      <c r="LVC172" s="44"/>
      <c r="LVD172" s="44"/>
      <c r="LVE172" s="44"/>
      <c r="LVF172" s="44"/>
      <c r="LVG172" s="44"/>
      <c r="LVH172" s="44"/>
      <c r="LVI172" s="44"/>
      <c r="LVJ172" s="44"/>
      <c r="LVK172" s="44"/>
      <c r="LVL172" s="44"/>
      <c r="LVM172" s="44"/>
      <c r="LVN172" s="44"/>
      <c r="LVO172" s="44"/>
      <c r="LVP172" s="44"/>
      <c r="LVQ172" s="44"/>
      <c r="LVR172" s="44"/>
      <c r="LVS172" s="44"/>
      <c r="LVT172" s="44"/>
      <c r="LVU172" s="44"/>
      <c r="LVV172" s="44"/>
      <c r="LVW172" s="44"/>
      <c r="LVX172" s="44"/>
      <c r="LVY172" s="44"/>
      <c r="LVZ172" s="44"/>
      <c r="LWA172" s="44"/>
      <c r="LWB172" s="44"/>
      <c r="LWC172" s="44"/>
      <c r="LWD172" s="44"/>
      <c r="LWE172" s="44"/>
      <c r="LWF172" s="44"/>
      <c r="LWG172" s="44"/>
      <c r="LWH172" s="44"/>
      <c r="LWI172" s="44"/>
      <c r="LWJ172" s="44"/>
      <c r="LWK172" s="44"/>
      <c r="LWL172" s="44"/>
      <c r="LWM172" s="44"/>
      <c r="LWN172" s="44"/>
      <c r="LWO172" s="44"/>
      <c r="LWP172" s="44"/>
      <c r="LWQ172" s="44"/>
      <c r="LWR172" s="44"/>
      <c r="LWS172" s="44"/>
      <c r="LWT172" s="44"/>
      <c r="LWU172" s="44"/>
      <c r="LWV172" s="44"/>
      <c r="LWW172" s="44"/>
      <c r="LWX172" s="44"/>
      <c r="LWY172" s="44"/>
      <c r="LWZ172" s="44"/>
      <c r="LXA172" s="44"/>
      <c r="LXB172" s="44"/>
      <c r="LXC172" s="44"/>
      <c r="LXD172" s="44"/>
      <c r="LXE172" s="44"/>
      <c r="LXF172" s="44"/>
      <c r="LXG172" s="44"/>
      <c r="LXH172" s="44"/>
      <c r="LXI172" s="44"/>
      <c r="LXJ172" s="44"/>
      <c r="LXK172" s="44"/>
      <c r="LXL172" s="44"/>
      <c r="LXM172" s="44"/>
      <c r="LXN172" s="44"/>
      <c r="LXO172" s="44"/>
      <c r="LXP172" s="44"/>
      <c r="LXQ172" s="44"/>
      <c r="LXR172" s="44"/>
      <c r="LXS172" s="44"/>
      <c r="LXT172" s="44"/>
      <c r="LXU172" s="44"/>
      <c r="LXV172" s="44"/>
      <c r="LXW172" s="44"/>
      <c r="LXX172" s="44"/>
      <c r="LXY172" s="44"/>
      <c r="LXZ172" s="44"/>
      <c r="LYA172" s="44"/>
      <c r="LYB172" s="44"/>
      <c r="LYC172" s="44"/>
      <c r="LYD172" s="44"/>
      <c r="LYE172" s="44"/>
      <c r="LYF172" s="44"/>
      <c r="LYG172" s="44"/>
      <c r="LYH172" s="44"/>
      <c r="LYI172" s="44"/>
      <c r="LYJ172" s="44"/>
      <c r="LYK172" s="44"/>
      <c r="LYL172" s="44"/>
      <c r="LYM172" s="44"/>
      <c r="LYN172" s="44"/>
      <c r="LYO172" s="44"/>
      <c r="LYP172" s="44"/>
      <c r="LYQ172" s="44"/>
      <c r="LYR172" s="44"/>
      <c r="LYS172" s="44"/>
      <c r="LYT172" s="44"/>
      <c r="LYU172" s="44"/>
      <c r="LYV172" s="44"/>
      <c r="LYW172" s="44"/>
      <c r="LYX172" s="44"/>
      <c r="LYY172" s="44"/>
      <c r="LYZ172" s="44"/>
      <c r="LZA172" s="44"/>
      <c r="LZB172" s="44"/>
      <c r="LZC172" s="44"/>
      <c r="LZD172" s="44"/>
      <c r="LZE172" s="44"/>
      <c r="LZF172" s="44"/>
      <c r="LZG172" s="44"/>
      <c r="LZH172" s="44"/>
      <c r="LZI172" s="44"/>
      <c r="LZJ172" s="44"/>
      <c r="LZK172" s="44"/>
      <c r="LZL172" s="44"/>
      <c r="LZM172" s="44"/>
      <c r="LZN172" s="44"/>
      <c r="LZO172" s="44"/>
      <c r="LZP172" s="44"/>
      <c r="LZQ172" s="44"/>
      <c r="LZR172" s="44"/>
      <c r="LZS172" s="44"/>
      <c r="LZT172" s="44"/>
      <c r="LZU172" s="44"/>
      <c r="LZV172" s="44"/>
      <c r="LZW172" s="44"/>
      <c r="LZX172" s="44"/>
      <c r="LZY172" s="44"/>
      <c r="LZZ172" s="44"/>
      <c r="MAA172" s="44"/>
      <c r="MAB172" s="44"/>
      <c r="MAC172" s="44"/>
      <c r="MAD172" s="44"/>
      <c r="MAE172" s="44"/>
      <c r="MAF172" s="44"/>
      <c r="MAG172" s="44"/>
      <c r="MAH172" s="44"/>
      <c r="MAI172" s="44"/>
      <c r="MAJ172" s="44"/>
      <c r="MAK172" s="44"/>
      <c r="MAL172" s="44"/>
      <c r="MAM172" s="44"/>
      <c r="MAN172" s="44"/>
      <c r="MAO172" s="44"/>
      <c r="MAP172" s="44"/>
      <c r="MAQ172" s="44"/>
      <c r="MAR172" s="44"/>
      <c r="MAS172" s="44"/>
      <c r="MAT172" s="44"/>
      <c r="MAU172" s="44"/>
      <c r="MAV172" s="44"/>
      <c r="MAW172" s="44"/>
      <c r="MAX172" s="44"/>
      <c r="MAY172" s="44"/>
      <c r="MAZ172" s="44"/>
      <c r="MBA172" s="44"/>
      <c r="MBB172" s="44"/>
      <c r="MBC172" s="44"/>
      <c r="MBD172" s="44"/>
      <c r="MBE172" s="44"/>
      <c r="MBF172" s="44"/>
      <c r="MBG172" s="44"/>
      <c r="MBH172" s="44"/>
      <c r="MBI172" s="44"/>
      <c r="MBJ172" s="44"/>
      <c r="MBK172" s="44"/>
      <c r="MBL172" s="44"/>
      <c r="MBM172" s="44"/>
      <c r="MBN172" s="44"/>
      <c r="MBO172" s="44"/>
      <c r="MBP172" s="44"/>
      <c r="MBQ172" s="44"/>
      <c r="MBR172" s="44"/>
      <c r="MBS172" s="44"/>
      <c r="MBT172" s="44"/>
      <c r="MBU172" s="44"/>
      <c r="MBV172" s="44"/>
      <c r="MBW172" s="44"/>
      <c r="MBX172" s="44"/>
      <c r="MBY172" s="44"/>
      <c r="MBZ172" s="44"/>
      <c r="MCA172" s="44"/>
      <c r="MCB172" s="44"/>
      <c r="MCC172" s="44"/>
      <c r="MCD172" s="44"/>
      <c r="MCE172" s="44"/>
      <c r="MCF172" s="44"/>
      <c r="MCG172" s="44"/>
      <c r="MCH172" s="44"/>
      <c r="MCI172" s="44"/>
      <c r="MCJ172" s="44"/>
      <c r="MCK172" s="44"/>
      <c r="MCL172" s="44"/>
      <c r="MCM172" s="44"/>
      <c r="MCN172" s="44"/>
      <c r="MCO172" s="44"/>
      <c r="MCP172" s="44"/>
      <c r="MCQ172" s="44"/>
      <c r="MCR172" s="44"/>
      <c r="MCS172" s="44"/>
      <c r="MCT172" s="44"/>
      <c r="MCU172" s="44"/>
      <c r="MCV172" s="44"/>
      <c r="MCW172" s="44"/>
      <c r="MCX172" s="44"/>
      <c r="MCY172" s="44"/>
      <c r="MCZ172" s="44"/>
      <c r="MDA172" s="44"/>
      <c r="MDB172" s="44"/>
      <c r="MDC172" s="44"/>
      <c r="MDD172" s="44"/>
      <c r="MDE172" s="44"/>
      <c r="MDF172" s="44"/>
      <c r="MDG172" s="44"/>
      <c r="MDH172" s="44"/>
      <c r="MDI172" s="44"/>
      <c r="MDJ172" s="44"/>
      <c r="MDK172" s="44"/>
      <c r="MDL172" s="44"/>
      <c r="MDM172" s="44"/>
      <c r="MDN172" s="44"/>
      <c r="MDO172" s="44"/>
      <c r="MDP172" s="44"/>
      <c r="MDQ172" s="44"/>
      <c r="MDR172" s="44"/>
      <c r="MDS172" s="44"/>
      <c r="MDT172" s="44"/>
      <c r="MDU172" s="44"/>
      <c r="MDV172" s="44"/>
      <c r="MDW172" s="44"/>
      <c r="MDX172" s="44"/>
      <c r="MDY172" s="44"/>
      <c r="MDZ172" s="44"/>
      <c r="MEA172" s="44"/>
      <c r="MEB172" s="44"/>
      <c r="MEC172" s="44"/>
      <c r="MED172" s="44"/>
      <c r="MEE172" s="44"/>
      <c r="MEF172" s="44"/>
      <c r="MEG172" s="44"/>
      <c r="MEH172" s="44"/>
      <c r="MEI172" s="44"/>
      <c r="MEJ172" s="44"/>
      <c r="MEK172" s="44"/>
      <c r="MEL172" s="44"/>
      <c r="MEM172" s="44"/>
      <c r="MEN172" s="44"/>
      <c r="MEO172" s="44"/>
      <c r="MEP172" s="44"/>
      <c r="MEQ172" s="44"/>
      <c r="MER172" s="44"/>
      <c r="MES172" s="44"/>
      <c r="MET172" s="44"/>
      <c r="MEU172" s="44"/>
      <c r="MEV172" s="44"/>
      <c r="MEW172" s="44"/>
      <c r="MEX172" s="44"/>
      <c r="MEY172" s="44"/>
      <c r="MEZ172" s="44"/>
      <c r="MFA172" s="44"/>
      <c r="MFB172" s="44"/>
      <c r="MFC172" s="44"/>
      <c r="MFD172" s="44"/>
      <c r="MFE172" s="44"/>
      <c r="MFF172" s="44"/>
      <c r="MFG172" s="44"/>
      <c r="MFH172" s="44"/>
      <c r="MFI172" s="44"/>
      <c r="MFJ172" s="44"/>
      <c r="MFK172" s="44"/>
      <c r="MFL172" s="44"/>
      <c r="MFM172" s="44"/>
      <c r="MFN172" s="44"/>
      <c r="MFO172" s="44"/>
      <c r="MFP172" s="44"/>
      <c r="MFQ172" s="44"/>
      <c r="MFR172" s="44"/>
      <c r="MFS172" s="44"/>
      <c r="MFT172" s="44"/>
      <c r="MFU172" s="44"/>
      <c r="MFV172" s="44"/>
      <c r="MFW172" s="44"/>
      <c r="MFX172" s="44"/>
      <c r="MFY172" s="44"/>
      <c r="MFZ172" s="44"/>
      <c r="MGA172" s="44"/>
      <c r="MGB172" s="44"/>
      <c r="MGC172" s="44"/>
      <c r="MGD172" s="44"/>
      <c r="MGE172" s="44"/>
      <c r="MGF172" s="44"/>
      <c r="MGG172" s="44"/>
      <c r="MGH172" s="44"/>
      <c r="MGI172" s="44"/>
      <c r="MGJ172" s="44"/>
      <c r="MGK172" s="44"/>
      <c r="MGL172" s="44"/>
      <c r="MGM172" s="44"/>
      <c r="MGN172" s="44"/>
      <c r="MGO172" s="44"/>
      <c r="MGP172" s="44"/>
      <c r="MGQ172" s="44"/>
      <c r="MGR172" s="44"/>
      <c r="MGS172" s="44"/>
      <c r="MGT172" s="44"/>
      <c r="MGU172" s="44"/>
      <c r="MGV172" s="44"/>
      <c r="MGW172" s="44"/>
      <c r="MGX172" s="44"/>
      <c r="MGY172" s="44"/>
      <c r="MGZ172" s="44"/>
      <c r="MHA172" s="44"/>
      <c r="MHB172" s="44"/>
      <c r="MHC172" s="44"/>
      <c r="MHD172" s="44"/>
      <c r="MHE172" s="44"/>
      <c r="MHF172" s="44"/>
      <c r="MHG172" s="44"/>
      <c r="MHH172" s="44"/>
      <c r="MHI172" s="44"/>
      <c r="MHJ172" s="44"/>
      <c r="MHK172" s="44"/>
      <c r="MHL172" s="44"/>
      <c r="MHM172" s="44"/>
      <c r="MHN172" s="44"/>
      <c r="MHO172" s="44"/>
      <c r="MHP172" s="44"/>
      <c r="MHQ172" s="44"/>
      <c r="MHR172" s="44"/>
      <c r="MHS172" s="44"/>
      <c r="MHT172" s="44"/>
      <c r="MHU172" s="44"/>
      <c r="MHV172" s="44"/>
      <c r="MHW172" s="44"/>
      <c r="MHX172" s="44"/>
      <c r="MHY172" s="44"/>
      <c r="MHZ172" s="44"/>
      <c r="MIA172" s="44"/>
      <c r="MIB172" s="44"/>
      <c r="MIC172" s="44"/>
      <c r="MID172" s="44"/>
      <c r="MIE172" s="44"/>
      <c r="MIF172" s="44"/>
      <c r="MIG172" s="44"/>
      <c r="MIH172" s="44"/>
      <c r="MII172" s="44"/>
      <c r="MIJ172" s="44"/>
      <c r="MIK172" s="44"/>
      <c r="MIL172" s="44"/>
      <c r="MIM172" s="44"/>
      <c r="MIN172" s="44"/>
      <c r="MIO172" s="44"/>
      <c r="MIP172" s="44"/>
      <c r="MIQ172" s="44"/>
      <c r="MIR172" s="44"/>
      <c r="MIS172" s="44"/>
      <c r="MIT172" s="44"/>
      <c r="MIU172" s="44"/>
      <c r="MIV172" s="44"/>
      <c r="MIW172" s="44"/>
      <c r="MIX172" s="44"/>
      <c r="MIY172" s="44"/>
      <c r="MIZ172" s="44"/>
      <c r="MJA172" s="44"/>
      <c r="MJB172" s="44"/>
      <c r="MJC172" s="44"/>
      <c r="MJD172" s="44"/>
      <c r="MJE172" s="44"/>
      <c r="MJF172" s="44"/>
      <c r="MJG172" s="44"/>
      <c r="MJH172" s="44"/>
      <c r="MJI172" s="44"/>
      <c r="MJJ172" s="44"/>
      <c r="MJK172" s="44"/>
      <c r="MJL172" s="44"/>
      <c r="MJM172" s="44"/>
      <c r="MJN172" s="44"/>
      <c r="MJO172" s="44"/>
      <c r="MJP172" s="44"/>
      <c r="MJQ172" s="44"/>
      <c r="MJR172" s="44"/>
      <c r="MJS172" s="44"/>
      <c r="MJT172" s="44"/>
      <c r="MJU172" s="44"/>
      <c r="MJV172" s="44"/>
      <c r="MJW172" s="44"/>
      <c r="MJX172" s="44"/>
      <c r="MJY172" s="44"/>
      <c r="MJZ172" s="44"/>
      <c r="MKA172" s="44"/>
      <c r="MKB172" s="44"/>
      <c r="MKC172" s="44"/>
      <c r="MKD172" s="44"/>
      <c r="MKE172" s="44"/>
      <c r="MKF172" s="44"/>
      <c r="MKG172" s="44"/>
      <c r="MKH172" s="44"/>
      <c r="MKI172" s="44"/>
      <c r="MKJ172" s="44"/>
      <c r="MKK172" s="44"/>
      <c r="MKL172" s="44"/>
      <c r="MKM172" s="44"/>
      <c r="MKN172" s="44"/>
      <c r="MKO172" s="44"/>
      <c r="MKP172" s="44"/>
      <c r="MKQ172" s="44"/>
      <c r="MKR172" s="44"/>
      <c r="MKS172" s="44"/>
      <c r="MKT172" s="44"/>
      <c r="MKU172" s="44"/>
      <c r="MKV172" s="44"/>
      <c r="MKW172" s="44"/>
      <c r="MKX172" s="44"/>
      <c r="MKY172" s="44"/>
      <c r="MKZ172" s="44"/>
      <c r="MLA172" s="44"/>
      <c r="MLB172" s="44"/>
      <c r="MLC172" s="44"/>
      <c r="MLD172" s="44"/>
      <c r="MLE172" s="44"/>
      <c r="MLF172" s="44"/>
      <c r="MLG172" s="44"/>
      <c r="MLH172" s="44"/>
      <c r="MLI172" s="44"/>
      <c r="MLJ172" s="44"/>
      <c r="MLK172" s="44"/>
      <c r="MLL172" s="44"/>
      <c r="MLM172" s="44"/>
      <c r="MLN172" s="44"/>
      <c r="MLO172" s="44"/>
      <c r="MLP172" s="44"/>
      <c r="MLQ172" s="44"/>
      <c r="MLR172" s="44"/>
      <c r="MLS172" s="44"/>
      <c r="MLT172" s="44"/>
      <c r="MLU172" s="44"/>
      <c r="MLV172" s="44"/>
      <c r="MLW172" s="44"/>
      <c r="MLX172" s="44"/>
      <c r="MLY172" s="44"/>
      <c r="MLZ172" s="44"/>
      <c r="MMA172" s="44"/>
      <c r="MMB172" s="44"/>
      <c r="MMC172" s="44"/>
      <c r="MMD172" s="44"/>
      <c r="MME172" s="44"/>
      <c r="MMF172" s="44"/>
      <c r="MMG172" s="44"/>
      <c r="MMH172" s="44"/>
      <c r="MMI172" s="44"/>
      <c r="MMJ172" s="44"/>
      <c r="MMK172" s="44"/>
      <c r="MML172" s="44"/>
      <c r="MMM172" s="44"/>
      <c r="MMN172" s="44"/>
      <c r="MMO172" s="44"/>
      <c r="MMP172" s="44"/>
      <c r="MMQ172" s="44"/>
      <c r="MMR172" s="44"/>
      <c r="MMS172" s="44"/>
      <c r="MMT172" s="44"/>
      <c r="MMU172" s="44"/>
      <c r="MMV172" s="44"/>
      <c r="MMW172" s="44"/>
      <c r="MMX172" s="44"/>
      <c r="MMY172" s="44"/>
      <c r="MMZ172" s="44"/>
      <c r="MNA172" s="44"/>
      <c r="MNB172" s="44"/>
      <c r="MNC172" s="44"/>
      <c r="MND172" s="44"/>
      <c r="MNE172" s="44"/>
      <c r="MNF172" s="44"/>
      <c r="MNG172" s="44"/>
      <c r="MNH172" s="44"/>
      <c r="MNI172" s="44"/>
      <c r="MNJ172" s="44"/>
      <c r="MNK172" s="44"/>
      <c r="MNL172" s="44"/>
      <c r="MNM172" s="44"/>
      <c r="MNN172" s="44"/>
      <c r="MNO172" s="44"/>
      <c r="MNP172" s="44"/>
      <c r="MNQ172" s="44"/>
      <c r="MNR172" s="44"/>
      <c r="MNS172" s="44"/>
      <c r="MNT172" s="44"/>
      <c r="MNU172" s="44"/>
      <c r="MNV172" s="44"/>
      <c r="MNW172" s="44"/>
      <c r="MNX172" s="44"/>
      <c r="MNY172" s="44"/>
      <c r="MNZ172" s="44"/>
      <c r="MOA172" s="44"/>
      <c r="MOB172" s="44"/>
      <c r="MOC172" s="44"/>
      <c r="MOD172" s="44"/>
      <c r="MOE172" s="44"/>
      <c r="MOF172" s="44"/>
      <c r="MOG172" s="44"/>
      <c r="MOH172" s="44"/>
      <c r="MOI172" s="44"/>
      <c r="MOJ172" s="44"/>
      <c r="MOK172" s="44"/>
      <c r="MOL172" s="44"/>
      <c r="MOM172" s="44"/>
      <c r="MON172" s="44"/>
      <c r="MOO172" s="44"/>
      <c r="MOP172" s="44"/>
      <c r="MOQ172" s="44"/>
      <c r="MOR172" s="44"/>
      <c r="MOS172" s="44"/>
      <c r="MOT172" s="44"/>
      <c r="MOU172" s="44"/>
      <c r="MOV172" s="44"/>
      <c r="MOW172" s="44"/>
      <c r="MOX172" s="44"/>
      <c r="MOY172" s="44"/>
      <c r="MOZ172" s="44"/>
      <c r="MPA172" s="44"/>
      <c r="MPB172" s="44"/>
      <c r="MPC172" s="44"/>
      <c r="MPD172" s="44"/>
      <c r="MPE172" s="44"/>
      <c r="MPF172" s="44"/>
      <c r="MPG172" s="44"/>
      <c r="MPH172" s="44"/>
      <c r="MPI172" s="44"/>
      <c r="MPJ172" s="44"/>
      <c r="MPK172" s="44"/>
      <c r="MPL172" s="44"/>
      <c r="MPM172" s="44"/>
      <c r="MPN172" s="44"/>
      <c r="MPO172" s="44"/>
      <c r="MPP172" s="44"/>
      <c r="MPQ172" s="44"/>
      <c r="MPR172" s="44"/>
      <c r="MPS172" s="44"/>
      <c r="MPT172" s="44"/>
      <c r="MPU172" s="44"/>
      <c r="MPV172" s="44"/>
      <c r="MPW172" s="44"/>
      <c r="MPX172" s="44"/>
      <c r="MPY172" s="44"/>
      <c r="MPZ172" s="44"/>
      <c r="MQA172" s="44"/>
      <c r="MQB172" s="44"/>
      <c r="MQC172" s="44"/>
      <c r="MQD172" s="44"/>
      <c r="MQE172" s="44"/>
      <c r="MQF172" s="44"/>
      <c r="MQG172" s="44"/>
      <c r="MQH172" s="44"/>
      <c r="MQI172" s="44"/>
      <c r="MQJ172" s="44"/>
      <c r="MQK172" s="44"/>
      <c r="MQL172" s="44"/>
      <c r="MQM172" s="44"/>
      <c r="MQN172" s="44"/>
      <c r="MQO172" s="44"/>
      <c r="MQP172" s="44"/>
      <c r="MQQ172" s="44"/>
      <c r="MQR172" s="44"/>
      <c r="MQS172" s="44"/>
      <c r="MQT172" s="44"/>
      <c r="MQU172" s="44"/>
      <c r="MQV172" s="44"/>
      <c r="MQW172" s="44"/>
      <c r="MQX172" s="44"/>
      <c r="MQY172" s="44"/>
      <c r="MQZ172" s="44"/>
      <c r="MRA172" s="44"/>
      <c r="MRB172" s="44"/>
      <c r="MRC172" s="44"/>
      <c r="MRD172" s="44"/>
      <c r="MRE172" s="44"/>
      <c r="MRF172" s="44"/>
      <c r="MRG172" s="44"/>
      <c r="MRH172" s="44"/>
      <c r="MRI172" s="44"/>
      <c r="MRJ172" s="44"/>
      <c r="MRK172" s="44"/>
      <c r="MRL172" s="44"/>
      <c r="MRM172" s="44"/>
      <c r="MRN172" s="44"/>
      <c r="MRO172" s="44"/>
      <c r="MRP172" s="44"/>
      <c r="MRQ172" s="44"/>
      <c r="MRR172" s="44"/>
      <c r="MRS172" s="44"/>
      <c r="MRT172" s="44"/>
      <c r="MRU172" s="44"/>
      <c r="MRV172" s="44"/>
      <c r="MRW172" s="44"/>
      <c r="MRX172" s="44"/>
      <c r="MRY172" s="44"/>
      <c r="MRZ172" s="44"/>
      <c r="MSA172" s="44"/>
      <c r="MSB172" s="44"/>
      <c r="MSC172" s="44"/>
      <c r="MSD172" s="44"/>
      <c r="MSE172" s="44"/>
      <c r="MSF172" s="44"/>
      <c r="MSG172" s="44"/>
      <c r="MSH172" s="44"/>
      <c r="MSI172" s="44"/>
      <c r="MSJ172" s="44"/>
      <c r="MSK172" s="44"/>
      <c r="MSL172" s="44"/>
      <c r="MSM172" s="44"/>
      <c r="MSN172" s="44"/>
      <c r="MSO172" s="44"/>
      <c r="MSP172" s="44"/>
      <c r="MSQ172" s="44"/>
      <c r="MSR172" s="44"/>
      <c r="MSS172" s="44"/>
      <c r="MST172" s="44"/>
      <c r="MSU172" s="44"/>
      <c r="MSV172" s="44"/>
      <c r="MSW172" s="44"/>
      <c r="MSX172" s="44"/>
      <c r="MSY172" s="44"/>
      <c r="MSZ172" s="44"/>
      <c r="MTA172" s="44"/>
      <c r="MTB172" s="44"/>
      <c r="MTC172" s="44"/>
      <c r="MTD172" s="44"/>
      <c r="MTE172" s="44"/>
      <c r="MTF172" s="44"/>
      <c r="MTG172" s="44"/>
      <c r="MTH172" s="44"/>
      <c r="MTI172" s="44"/>
      <c r="MTJ172" s="44"/>
      <c r="MTK172" s="44"/>
      <c r="MTL172" s="44"/>
      <c r="MTM172" s="44"/>
      <c r="MTN172" s="44"/>
      <c r="MTO172" s="44"/>
      <c r="MTP172" s="44"/>
      <c r="MTQ172" s="44"/>
      <c r="MTR172" s="44"/>
      <c r="MTS172" s="44"/>
      <c r="MTT172" s="44"/>
      <c r="MTU172" s="44"/>
      <c r="MTV172" s="44"/>
      <c r="MTW172" s="44"/>
      <c r="MTX172" s="44"/>
      <c r="MTY172" s="44"/>
      <c r="MTZ172" s="44"/>
      <c r="MUA172" s="44"/>
      <c r="MUB172" s="44"/>
      <c r="MUC172" s="44"/>
      <c r="MUD172" s="44"/>
      <c r="MUE172" s="44"/>
      <c r="MUF172" s="44"/>
      <c r="MUG172" s="44"/>
      <c r="MUH172" s="44"/>
      <c r="MUI172" s="44"/>
      <c r="MUJ172" s="44"/>
      <c r="MUK172" s="44"/>
      <c r="MUL172" s="44"/>
      <c r="MUM172" s="44"/>
      <c r="MUN172" s="44"/>
      <c r="MUO172" s="44"/>
      <c r="MUP172" s="44"/>
      <c r="MUQ172" s="44"/>
      <c r="MUR172" s="44"/>
      <c r="MUS172" s="44"/>
      <c r="MUT172" s="44"/>
      <c r="MUU172" s="44"/>
      <c r="MUV172" s="44"/>
      <c r="MUW172" s="44"/>
      <c r="MUX172" s="44"/>
      <c r="MUY172" s="44"/>
      <c r="MUZ172" s="44"/>
      <c r="MVA172" s="44"/>
      <c r="MVB172" s="44"/>
      <c r="MVC172" s="44"/>
      <c r="MVD172" s="44"/>
      <c r="MVE172" s="44"/>
      <c r="MVF172" s="44"/>
      <c r="MVG172" s="44"/>
      <c r="MVH172" s="44"/>
      <c r="MVI172" s="44"/>
      <c r="MVJ172" s="44"/>
      <c r="MVK172" s="44"/>
      <c r="MVL172" s="44"/>
      <c r="MVM172" s="44"/>
      <c r="MVN172" s="44"/>
      <c r="MVO172" s="44"/>
      <c r="MVP172" s="44"/>
      <c r="MVQ172" s="44"/>
      <c r="MVR172" s="44"/>
      <c r="MVS172" s="44"/>
      <c r="MVT172" s="44"/>
      <c r="MVU172" s="44"/>
      <c r="MVV172" s="44"/>
      <c r="MVW172" s="44"/>
      <c r="MVX172" s="44"/>
      <c r="MVY172" s="44"/>
      <c r="MVZ172" s="44"/>
      <c r="MWA172" s="44"/>
      <c r="MWB172" s="44"/>
      <c r="MWC172" s="44"/>
      <c r="MWD172" s="44"/>
      <c r="MWE172" s="44"/>
      <c r="MWF172" s="44"/>
      <c r="MWG172" s="44"/>
      <c r="MWH172" s="44"/>
      <c r="MWI172" s="44"/>
      <c r="MWJ172" s="44"/>
      <c r="MWK172" s="44"/>
      <c r="MWL172" s="44"/>
      <c r="MWM172" s="44"/>
      <c r="MWN172" s="44"/>
      <c r="MWO172" s="44"/>
      <c r="MWP172" s="44"/>
      <c r="MWQ172" s="44"/>
      <c r="MWR172" s="44"/>
      <c r="MWS172" s="44"/>
      <c r="MWT172" s="44"/>
      <c r="MWU172" s="44"/>
      <c r="MWV172" s="44"/>
      <c r="MWW172" s="44"/>
      <c r="MWX172" s="44"/>
      <c r="MWY172" s="44"/>
      <c r="MWZ172" s="44"/>
      <c r="MXA172" s="44"/>
      <c r="MXB172" s="44"/>
      <c r="MXC172" s="44"/>
      <c r="MXD172" s="44"/>
      <c r="MXE172" s="44"/>
      <c r="MXF172" s="44"/>
      <c r="MXG172" s="44"/>
      <c r="MXH172" s="44"/>
      <c r="MXI172" s="44"/>
      <c r="MXJ172" s="44"/>
      <c r="MXK172" s="44"/>
      <c r="MXL172" s="44"/>
      <c r="MXM172" s="44"/>
      <c r="MXN172" s="44"/>
      <c r="MXO172" s="44"/>
      <c r="MXP172" s="44"/>
      <c r="MXQ172" s="44"/>
      <c r="MXR172" s="44"/>
      <c r="MXS172" s="44"/>
      <c r="MXT172" s="44"/>
      <c r="MXU172" s="44"/>
      <c r="MXV172" s="44"/>
      <c r="MXW172" s="44"/>
      <c r="MXX172" s="44"/>
      <c r="MXY172" s="44"/>
      <c r="MXZ172" s="44"/>
      <c r="MYA172" s="44"/>
      <c r="MYB172" s="44"/>
      <c r="MYC172" s="44"/>
      <c r="MYD172" s="44"/>
      <c r="MYE172" s="44"/>
      <c r="MYF172" s="44"/>
      <c r="MYG172" s="44"/>
      <c r="MYH172" s="44"/>
      <c r="MYI172" s="44"/>
      <c r="MYJ172" s="44"/>
      <c r="MYK172" s="44"/>
      <c r="MYL172" s="44"/>
      <c r="MYM172" s="44"/>
      <c r="MYN172" s="44"/>
      <c r="MYO172" s="44"/>
      <c r="MYP172" s="44"/>
      <c r="MYQ172" s="44"/>
      <c r="MYR172" s="44"/>
      <c r="MYS172" s="44"/>
      <c r="MYT172" s="44"/>
      <c r="MYU172" s="44"/>
      <c r="MYV172" s="44"/>
      <c r="MYW172" s="44"/>
      <c r="MYX172" s="44"/>
      <c r="MYY172" s="44"/>
      <c r="MYZ172" s="44"/>
      <c r="MZA172" s="44"/>
      <c r="MZB172" s="44"/>
      <c r="MZC172" s="44"/>
      <c r="MZD172" s="44"/>
      <c r="MZE172" s="44"/>
      <c r="MZF172" s="44"/>
      <c r="MZG172" s="44"/>
      <c r="MZH172" s="44"/>
      <c r="MZI172" s="44"/>
      <c r="MZJ172" s="44"/>
      <c r="MZK172" s="44"/>
      <c r="MZL172" s="44"/>
      <c r="MZM172" s="44"/>
      <c r="MZN172" s="44"/>
      <c r="MZO172" s="44"/>
      <c r="MZP172" s="44"/>
      <c r="MZQ172" s="44"/>
      <c r="MZR172" s="44"/>
      <c r="MZS172" s="44"/>
      <c r="MZT172" s="44"/>
      <c r="MZU172" s="44"/>
      <c r="MZV172" s="44"/>
      <c r="MZW172" s="44"/>
      <c r="MZX172" s="44"/>
      <c r="MZY172" s="44"/>
      <c r="MZZ172" s="44"/>
      <c r="NAA172" s="44"/>
      <c r="NAB172" s="44"/>
      <c r="NAC172" s="44"/>
      <c r="NAD172" s="44"/>
      <c r="NAE172" s="44"/>
      <c r="NAF172" s="44"/>
      <c r="NAG172" s="44"/>
      <c r="NAH172" s="44"/>
      <c r="NAI172" s="44"/>
      <c r="NAJ172" s="44"/>
      <c r="NAK172" s="44"/>
      <c r="NAL172" s="44"/>
      <c r="NAM172" s="44"/>
      <c r="NAN172" s="44"/>
      <c r="NAO172" s="44"/>
      <c r="NAP172" s="44"/>
      <c r="NAQ172" s="44"/>
      <c r="NAR172" s="44"/>
      <c r="NAS172" s="44"/>
      <c r="NAT172" s="44"/>
      <c r="NAU172" s="44"/>
      <c r="NAV172" s="44"/>
      <c r="NAW172" s="44"/>
      <c r="NAX172" s="44"/>
      <c r="NAY172" s="44"/>
      <c r="NAZ172" s="44"/>
      <c r="NBA172" s="44"/>
      <c r="NBB172" s="44"/>
      <c r="NBC172" s="44"/>
      <c r="NBD172" s="44"/>
      <c r="NBE172" s="44"/>
      <c r="NBF172" s="44"/>
      <c r="NBG172" s="44"/>
      <c r="NBH172" s="44"/>
      <c r="NBI172" s="44"/>
      <c r="NBJ172" s="44"/>
      <c r="NBK172" s="44"/>
      <c r="NBL172" s="44"/>
      <c r="NBM172" s="44"/>
      <c r="NBN172" s="44"/>
      <c r="NBO172" s="44"/>
      <c r="NBP172" s="44"/>
      <c r="NBQ172" s="44"/>
      <c r="NBR172" s="44"/>
      <c r="NBS172" s="44"/>
      <c r="NBT172" s="44"/>
      <c r="NBU172" s="44"/>
      <c r="NBV172" s="44"/>
      <c r="NBW172" s="44"/>
      <c r="NBX172" s="44"/>
      <c r="NBY172" s="44"/>
      <c r="NBZ172" s="44"/>
      <c r="NCA172" s="44"/>
      <c r="NCB172" s="44"/>
      <c r="NCC172" s="44"/>
      <c r="NCD172" s="44"/>
      <c r="NCE172" s="44"/>
      <c r="NCF172" s="44"/>
      <c r="NCG172" s="44"/>
      <c r="NCH172" s="44"/>
      <c r="NCI172" s="44"/>
      <c r="NCJ172" s="44"/>
      <c r="NCK172" s="44"/>
      <c r="NCL172" s="44"/>
      <c r="NCM172" s="44"/>
      <c r="NCN172" s="44"/>
      <c r="NCO172" s="44"/>
      <c r="NCP172" s="44"/>
      <c r="NCQ172" s="44"/>
      <c r="NCR172" s="44"/>
      <c r="NCS172" s="44"/>
      <c r="NCT172" s="44"/>
      <c r="NCU172" s="44"/>
      <c r="NCV172" s="44"/>
      <c r="NCW172" s="44"/>
      <c r="NCX172" s="44"/>
      <c r="NCY172" s="44"/>
      <c r="NCZ172" s="44"/>
      <c r="NDA172" s="44"/>
      <c r="NDB172" s="44"/>
      <c r="NDC172" s="44"/>
      <c r="NDD172" s="44"/>
      <c r="NDE172" s="44"/>
      <c r="NDF172" s="44"/>
      <c r="NDG172" s="44"/>
      <c r="NDH172" s="44"/>
      <c r="NDI172" s="44"/>
      <c r="NDJ172" s="44"/>
      <c r="NDK172" s="44"/>
      <c r="NDL172" s="44"/>
      <c r="NDM172" s="44"/>
      <c r="NDN172" s="44"/>
      <c r="NDO172" s="44"/>
      <c r="NDP172" s="44"/>
      <c r="NDQ172" s="44"/>
      <c r="NDR172" s="44"/>
      <c r="NDS172" s="44"/>
      <c r="NDT172" s="44"/>
      <c r="NDU172" s="44"/>
      <c r="NDV172" s="44"/>
      <c r="NDW172" s="44"/>
      <c r="NDX172" s="44"/>
      <c r="NDY172" s="44"/>
      <c r="NDZ172" s="44"/>
      <c r="NEA172" s="44"/>
      <c r="NEB172" s="44"/>
      <c r="NEC172" s="44"/>
      <c r="NED172" s="44"/>
      <c r="NEE172" s="44"/>
      <c r="NEF172" s="44"/>
      <c r="NEG172" s="44"/>
      <c r="NEH172" s="44"/>
      <c r="NEI172" s="44"/>
      <c r="NEJ172" s="44"/>
      <c r="NEK172" s="44"/>
      <c r="NEL172" s="44"/>
      <c r="NEM172" s="44"/>
      <c r="NEN172" s="44"/>
      <c r="NEO172" s="44"/>
      <c r="NEP172" s="44"/>
      <c r="NEQ172" s="44"/>
      <c r="NER172" s="44"/>
      <c r="NES172" s="44"/>
      <c r="NET172" s="44"/>
      <c r="NEU172" s="44"/>
      <c r="NEV172" s="44"/>
      <c r="NEW172" s="44"/>
      <c r="NEX172" s="44"/>
      <c r="NEY172" s="44"/>
      <c r="NEZ172" s="44"/>
      <c r="NFA172" s="44"/>
      <c r="NFB172" s="44"/>
      <c r="NFC172" s="44"/>
      <c r="NFD172" s="44"/>
      <c r="NFE172" s="44"/>
      <c r="NFF172" s="44"/>
      <c r="NFG172" s="44"/>
      <c r="NFH172" s="44"/>
      <c r="NFI172" s="44"/>
      <c r="NFJ172" s="44"/>
      <c r="NFK172" s="44"/>
      <c r="NFL172" s="44"/>
      <c r="NFM172" s="44"/>
      <c r="NFN172" s="44"/>
      <c r="NFO172" s="44"/>
      <c r="NFP172" s="44"/>
      <c r="NFQ172" s="44"/>
      <c r="NFR172" s="44"/>
      <c r="NFS172" s="44"/>
      <c r="NFT172" s="44"/>
      <c r="NFU172" s="44"/>
      <c r="NFV172" s="44"/>
      <c r="NFW172" s="44"/>
      <c r="NFX172" s="44"/>
      <c r="NFY172" s="44"/>
      <c r="NFZ172" s="44"/>
      <c r="NGA172" s="44"/>
      <c r="NGB172" s="44"/>
      <c r="NGC172" s="44"/>
      <c r="NGD172" s="44"/>
      <c r="NGE172" s="44"/>
      <c r="NGF172" s="44"/>
      <c r="NGG172" s="44"/>
      <c r="NGH172" s="44"/>
      <c r="NGI172" s="44"/>
      <c r="NGJ172" s="44"/>
      <c r="NGK172" s="44"/>
      <c r="NGL172" s="44"/>
      <c r="NGM172" s="44"/>
      <c r="NGN172" s="44"/>
      <c r="NGO172" s="44"/>
      <c r="NGP172" s="44"/>
      <c r="NGQ172" s="44"/>
      <c r="NGR172" s="44"/>
      <c r="NGS172" s="44"/>
      <c r="NGT172" s="44"/>
      <c r="NGU172" s="44"/>
      <c r="NGV172" s="44"/>
      <c r="NGW172" s="44"/>
      <c r="NGX172" s="44"/>
      <c r="NGY172" s="44"/>
      <c r="NGZ172" s="44"/>
      <c r="NHA172" s="44"/>
      <c r="NHB172" s="44"/>
      <c r="NHC172" s="44"/>
      <c r="NHD172" s="44"/>
      <c r="NHE172" s="44"/>
      <c r="NHF172" s="44"/>
      <c r="NHG172" s="44"/>
      <c r="NHH172" s="44"/>
      <c r="NHI172" s="44"/>
      <c r="NHJ172" s="44"/>
      <c r="NHK172" s="44"/>
      <c r="NHL172" s="44"/>
      <c r="NHM172" s="44"/>
      <c r="NHN172" s="44"/>
      <c r="NHO172" s="44"/>
      <c r="NHP172" s="44"/>
      <c r="NHQ172" s="44"/>
      <c r="NHR172" s="44"/>
      <c r="NHS172" s="44"/>
      <c r="NHT172" s="44"/>
      <c r="NHU172" s="44"/>
      <c r="NHV172" s="44"/>
      <c r="NHW172" s="44"/>
      <c r="NHX172" s="44"/>
      <c r="NHY172" s="44"/>
      <c r="NHZ172" s="44"/>
      <c r="NIA172" s="44"/>
      <c r="NIB172" s="44"/>
      <c r="NIC172" s="44"/>
      <c r="NID172" s="44"/>
      <c r="NIE172" s="44"/>
      <c r="NIF172" s="44"/>
      <c r="NIG172" s="44"/>
      <c r="NIH172" s="44"/>
      <c r="NII172" s="44"/>
      <c r="NIJ172" s="44"/>
      <c r="NIK172" s="44"/>
      <c r="NIL172" s="44"/>
      <c r="NIM172" s="44"/>
      <c r="NIN172" s="44"/>
      <c r="NIO172" s="44"/>
      <c r="NIP172" s="44"/>
      <c r="NIQ172" s="44"/>
      <c r="NIR172" s="44"/>
      <c r="NIS172" s="44"/>
      <c r="NIT172" s="44"/>
      <c r="NIU172" s="44"/>
      <c r="NIV172" s="44"/>
      <c r="NIW172" s="44"/>
      <c r="NIX172" s="44"/>
      <c r="NIY172" s="44"/>
      <c r="NIZ172" s="44"/>
      <c r="NJA172" s="44"/>
      <c r="NJB172" s="44"/>
      <c r="NJC172" s="44"/>
      <c r="NJD172" s="44"/>
      <c r="NJE172" s="44"/>
      <c r="NJF172" s="44"/>
      <c r="NJG172" s="44"/>
      <c r="NJH172" s="44"/>
      <c r="NJI172" s="44"/>
      <c r="NJJ172" s="44"/>
      <c r="NJK172" s="44"/>
      <c r="NJL172" s="44"/>
      <c r="NJM172" s="44"/>
      <c r="NJN172" s="44"/>
      <c r="NJO172" s="44"/>
      <c r="NJP172" s="44"/>
      <c r="NJQ172" s="44"/>
      <c r="NJR172" s="44"/>
      <c r="NJS172" s="44"/>
      <c r="NJT172" s="44"/>
      <c r="NJU172" s="44"/>
      <c r="NJV172" s="44"/>
      <c r="NJW172" s="44"/>
      <c r="NJX172" s="44"/>
      <c r="NJY172" s="44"/>
      <c r="NJZ172" s="44"/>
      <c r="NKA172" s="44"/>
      <c r="NKB172" s="44"/>
      <c r="NKC172" s="44"/>
      <c r="NKD172" s="44"/>
      <c r="NKE172" s="44"/>
      <c r="NKF172" s="44"/>
      <c r="NKG172" s="44"/>
      <c r="NKH172" s="44"/>
      <c r="NKI172" s="44"/>
      <c r="NKJ172" s="44"/>
      <c r="NKK172" s="44"/>
      <c r="NKL172" s="44"/>
      <c r="NKM172" s="44"/>
      <c r="NKN172" s="44"/>
      <c r="NKO172" s="44"/>
      <c r="NKP172" s="44"/>
      <c r="NKQ172" s="44"/>
      <c r="NKR172" s="44"/>
      <c r="NKS172" s="44"/>
      <c r="NKT172" s="44"/>
      <c r="NKU172" s="44"/>
      <c r="NKV172" s="44"/>
      <c r="NKW172" s="44"/>
      <c r="NKX172" s="44"/>
      <c r="NKY172" s="44"/>
      <c r="NKZ172" s="44"/>
      <c r="NLA172" s="44"/>
      <c r="NLB172" s="44"/>
      <c r="NLC172" s="44"/>
      <c r="NLD172" s="44"/>
      <c r="NLE172" s="44"/>
      <c r="NLF172" s="44"/>
      <c r="NLG172" s="44"/>
      <c r="NLH172" s="44"/>
      <c r="NLI172" s="44"/>
      <c r="NLJ172" s="44"/>
      <c r="NLK172" s="44"/>
      <c r="NLL172" s="44"/>
      <c r="NLM172" s="44"/>
      <c r="NLN172" s="44"/>
      <c r="NLO172" s="44"/>
      <c r="NLP172" s="44"/>
      <c r="NLQ172" s="44"/>
      <c r="NLR172" s="44"/>
      <c r="NLS172" s="44"/>
      <c r="NLT172" s="44"/>
      <c r="NLU172" s="44"/>
      <c r="NLV172" s="44"/>
      <c r="NLW172" s="44"/>
      <c r="NLX172" s="44"/>
      <c r="NLY172" s="44"/>
      <c r="NLZ172" s="44"/>
      <c r="NMA172" s="44"/>
      <c r="NMB172" s="44"/>
      <c r="NMC172" s="44"/>
      <c r="NMD172" s="44"/>
      <c r="NME172" s="44"/>
      <c r="NMF172" s="44"/>
      <c r="NMG172" s="44"/>
      <c r="NMH172" s="44"/>
      <c r="NMI172" s="44"/>
      <c r="NMJ172" s="44"/>
      <c r="NMK172" s="44"/>
      <c r="NML172" s="44"/>
      <c r="NMM172" s="44"/>
      <c r="NMN172" s="44"/>
      <c r="NMO172" s="44"/>
      <c r="NMP172" s="44"/>
      <c r="NMQ172" s="44"/>
      <c r="NMR172" s="44"/>
      <c r="NMS172" s="44"/>
      <c r="NMT172" s="44"/>
      <c r="NMU172" s="44"/>
      <c r="NMV172" s="44"/>
      <c r="NMW172" s="44"/>
      <c r="NMX172" s="44"/>
      <c r="NMY172" s="44"/>
      <c r="NMZ172" s="44"/>
      <c r="NNA172" s="44"/>
      <c r="NNB172" s="44"/>
      <c r="NNC172" s="44"/>
      <c r="NND172" s="44"/>
      <c r="NNE172" s="44"/>
      <c r="NNF172" s="44"/>
      <c r="NNG172" s="44"/>
      <c r="NNH172" s="44"/>
      <c r="NNI172" s="44"/>
      <c r="NNJ172" s="44"/>
      <c r="NNK172" s="44"/>
      <c r="NNL172" s="44"/>
      <c r="NNM172" s="44"/>
      <c r="NNN172" s="44"/>
      <c r="NNO172" s="44"/>
      <c r="NNP172" s="44"/>
      <c r="NNQ172" s="44"/>
      <c r="NNR172" s="44"/>
      <c r="NNS172" s="44"/>
      <c r="NNT172" s="44"/>
      <c r="NNU172" s="44"/>
      <c r="NNV172" s="44"/>
      <c r="NNW172" s="44"/>
      <c r="NNX172" s="44"/>
      <c r="NNY172" s="44"/>
      <c r="NNZ172" s="44"/>
      <c r="NOA172" s="44"/>
      <c r="NOB172" s="44"/>
      <c r="NOC172" s="44"/>
      <c r="NOD172" s="44"/>
      <c r="NOE172" s="44"/>
      <c r="NOF172" s="44"/>
      <c r="NOG172" s="44"/>
      <c r="NOH172" s="44"/>
      <c r="NOI172" s="44"/>
      <c r="NOJ172" s="44"/>
      <c r="NOK172" s="44"/>
      <c r="NOL172" s="44"/>
      <c r="NOM172" s="44"/>
      <c r="NON172" s="44"/>
      <c r="NOO172" s="44"/>
      <c r="NOP172" s="44"/>
      <c r="NOQ172" s="44"/>
      <c r="NOR172" s="44"/>
      <c r="NOS172" s="44"/>
      <c r="NOT172" s="44"/>
      <c r="NOU172" s="44"/>
      <c r="NOV172" s="44"/>
      <c r="NOW172" s="44"/>
      <c r="NOX172" s="44"/>
      <c r="NOY172" s="44"/>
      <c r="NOZ172" s="44"/>
      <c r="NPA172" s="44"/>
      <c r="NPB172" s="44"/>
      <c r="NPC172" s="44"/>
      <c r="NPD172" s="44"/>
      <c r="NPE172" s="44"/>
      <c r="NPF172" s="44"/>
      <c r="NPG172" s="44"/>
      <c r="NPH172" s="44"/>
      <c r="NPI172" s="44"/>
      <c r="NPJ172" s="44"/>
      <c r="NPK172" s="44"/>
      <c r="NPL172" s="44"/>
      <c r="NPM172" s="44"/>
      <c r="NPN172" s="44"/>
      <c r="NPO172" s="44"/>
      <c r="NPP172" s="44"/>
      <c r="NPQ172" s="44"/>
      <c r="NPR172" s="44"/>
      <c r="NPS172" s="44"/>
      <c r="NPT172" s="44"/>
      <c r="NPU172" s="44"/>
      <c r="NPV172" s="44"/>
      <c r="NPW172" s="44"/>
      <c r="NPX172" s="44"/>
      <c r="NPY172" s="44"/>
      <c r="NPZ172" s="44"/>
      <c r="NQA172" s="44"/>
      <c r="NQB172" s="44"/>
      <c r="NQC172" s="44"/>
      <c r="NQD172" s="44"/>
      <c r="NQE172" s="44"/>
      <c r="NQF172" s="44"/>
      <c r="NQG172" s="44"/>
      <c r="NQH172" s="44"/>
      <c r="NQI172" s="44"/>
      <c r="NQJ172" s="44"/>
      <c r="NQK172" s="44"/>
      <c r="NQL172" s="44"/>
      <c r="NQM172" s="44"/>
      <c r="NQN172" s="44"/>
      <c r="NQO172" s="44"/>
      <c r="NQP172" s="44"/>
      <c r="NQQ172" s="44"/>
      <c r="NQR172" s="44"/>
      <c r="NQS172" s="44"/>
      <c r="NQT172" s="44"/>
      <c r="NQU172" s="44"/>
      <c r="NQV172" s="44"/>
      <c r="NQW172" s="44"/>
      <c r="NQX172" s="44"/>
      <c r="NQY172" s="44"/>
      <c r="NQZ172" s="44"/>
      <c r="NRA172" s="44"/>
      <c r="NRB172" s="44"/>
      <c r="NRC172" s="44"/>
      <c r="NRD172" s="44"/>
      <c r="NRE172" s="44"/>
      <c r="NRF172" s="44"/>
      <c r="NRG172" s="44"/>
      <c r="NRH172" s="44"/>
      <c r="NRI172" s="44"/>
      <c r="NRJ172" s="44"/>
      <c r="NRK172" s="44"/>
      <c r="NRL172" s="44"/>
      <c r="NRM172" s="44"/>
      <c r="NRN172" s="44"/>
      <c r="NRO172" s="44"/>
      <c r="NRP172" s="44"/>
      <c r="NRQ172" s="44"/>
      <c r="NRR172" s="44"/>
      <c r="NRS172" s="44"/>
      <c r="NRT172" s="44"/>
      <c r="NRU172" s="44"/>
      <c r="NRV172" s="44"/>
      <c r="NRW172" s="44"/>
      <c r="NRX172" s="44"/>
      <c r="NRY172" s="44"/>
      <c r="NRZ172" s="44"/>
      <c r="NSA172" s="44"/>
      <c r="NSB172" s="44"/>
      <c r="NSC172" s="44"/>
      <c r="NSD172" s="44"/>
      <c r="NSE172" s="44"/>
      <c r="NSF172" s="44"/>
      <c r="NSG172" s="44"/>
      <c r="NSH172" s="44"/>
      <c r="NSI172" s="44"/>
      <c r="NSJ172" s="44"/>
      <c r="NSK172" s="44"/>
      <c r="NSL172" s="44"/>
      <c r="NSM172" s="44"/>
      <c r="NSN172" s="44"/>
      <c r="NSO172" s="44"/>
      <c r="NSP172" s="44"/>
      <c r="NSQ172" s="44"/>
      <c r="NSR172" s="44"/>
      <c r="NSS172" s="44"/>
      <c r="NST172" s="44"/>
      <c r="NSU172" s="44"/>
      <c r="NSV172" s="44"/>
      <c r="NSW172" s="44"/>
      <c r="NSX172" s="44"/>
      <c r="NSY172" s="44"/>
      <c r="NSZ172" s="44"/>
      <c r="NTA172" s="44"/>
      <c r="NTB172" s="44"/>
      <c r="NTC172" s="44"/>
      <c r="NTD172" s="44"/>
      <c r="NTE172" s="44"/>
      <c r="NTF172" s="44"/>
      <c r="NTG172" s="44"/>
      <c r="NTH172" s="44"/>
      <c r="NTI172" s="44"/>
      <c r="NTJ172" s="44"/>
      <c r="NTK172" s="44"/>
      <c r="NTL172" s="44"/>
      <c r="NTM172" s="44"/>
      <c r="NTN172" s="44"/>
      <c r="NTO172" s="44"/>
      <c r="NTP172" s="44"/>
      <c r="NTQ172" s="44"/>
      <c r="NTR172" s="44"/>
      <c r="NTS172" s="44"/>
      <c r="NTT172" s="44"/>
      <c r="NTU172" s="44"/>
      <c r="NTV172" s="44"/>
      <c r="NTW172" s="44"/>
      <c r="NTX172" s="44"/>
      <c r="NTY172" s="44"/>
      <c r="NTZ172" s="44"/>
      <c r="NUA172" s="44"/>
      <c r="NUB172" s="44"/>
      <c r="NUC172" s="44"/>
      <c r="NUD172" s="44"/>
      <c r="NUE172" s="44"/>
      <c r="NUF172" s="44"/>
      <c r="NUG172" s="44"/>
      <c r="NUH172" s="44"/>
      <c r="NUI172" s="44"/>
      <c r="NUJ172" s="44"/>
      <c r="NUK172" s="44"/>
      <c r="NUL172" s="44"/>
      <c r="NUM172" s="44"/>
      <c r="NUN172" s="44"/>
      <c r="NUO172" s="44"/>
      <c r="NUP172" s="44"/>
      <c r="NUQ172" s="44"/>
      <c r="NUR172" s="44"/>
      <c r="NUS172" s="44"/>
      <c r="NUT172" s="44"/>
      <c r="NUU172" s="44"/>
      <c r="NUV172" s="44"/>
      <c r="NUW172" s="44"/>
      <c r="NUX172" s="44"/>
      <c r="NUY172" s="44"/>
      <c r="NUZ172" s="44"/>
      <c r="NVA172" s="44"/>
      <c r="NVB172" s="44"/>
      <c r="NVC172" s="44"/>
      <c r="NVD172" s="44"/>
      <c r="NVE172" s="44"/>
      <c r="NVF172" s="44"/>
      <c r="NVG172" s="44"/>
      <c r="NVH172" s="44"/>
      <c r="NVI172" s="44"/>
      <c r="NVJ172" s="44"/>
      <c r="NVK172" s="44"/>
      <c r="NVL172" s="44"/>
      <c r="NVM172" s="44"/>
      <c r="NVN172" s="44"/>
      <c r="NVO172" s="44"/>
      <c r="NVP172" s="44"/>
      <c r="NVQ172" s="44"/>
      <c r="NVR172" s="44"/>
      <c r="NVS172" s="44"/>
      <c r="NVT172" s="44"/>
      <c r="NVU172" s="44"/>
      <c r="NVV172" s="44"/>
      <c r="NVW172" s="44"/>
      <c r="NVX172" s="44"/>
      <c r="NVY172" s="44"/>
      <c r="NVZ172" s="44"/>
      <c r="NWA172" s="44"/>
      <c r="NWB172" s="44"/>
      <c r="NWC172" s="44"/>
      <c r="NWD172" s="44"/>
      <c r="NWE172" s="44"/>
      <c r="NWF172" s="44"/>
      <c r="NWG172" s="44"/>
      <c r="NWH172" s="44"/>
      <c r="NWI172" s="44"/>
      <c r="NWJ172" s="44"/>
      <c r="NWK172" s="44"/>
      <c r="NWL172" s="44"/>
      <c r="NWM172" s="44"/>
      <c r="NWN172" s="44"/>
      <c r="NWO172" s="44"/>
      <c r="NWP172" s="44"/>
      <c r="NWQ172" s="44"/>
      <c r="NWR172" s="44"/>
      <c r="NWS172" s="44"/>
      <c r="NWT172" s="44"/>
      <c r="NWU172" s="44"/>
      <c r="NWV172" s="44"/>
      <c r="NWW172" s="44"/>
      <c r="NWX172" s="44"/>
      <c r="NWY172" s="44"/>
      <c r="NWZ172" s="44"/>
      <c r="NXA172" s="44"/>
      <c r="NXB172" s="44"/>
      <c r="NXC172" s="44"/>
      <c r="NXD172" s="44"/>
      <c r="NXE172" s="44"/>
      <c r="NXF172" s="44"/>
      <c r="NXG172" s="44"/>
      <c r="NXH172" s="44"/>
      <c r="NXI172" s="44"/>
      <c r="NXJ172" s="44"/>
      <c r="NXK172" s="44"/>
      <c r="NXL172" s="44"/>
      <c r="NXM172" s="44"/>
      <c r="NXN172" s="44"/>
      <c r="NXO172" s="44"/>
      <c r="NXP172" s="44"/>
      <c r="NXQ172" s="44"/>
      <c r="NXR172" s="44"/>
      <c r="NXS172" s="44"/>
      <c r="NXT172" s="44"/>
      <c r="NXU172" s="44"/>
      <c r="NXV172" s="44"/>
      <c r="NXW172" s="44"/>
      <c r="NXX172" s="44"/>
      <c r="NXY172" s="44"/>
      <c r="NXZ172" s="44"/>
      <c r="NYA172" s="44"/>
      <c r="NYB172" s="44"/>
      <c r="NYC172" s="44"/>
      <c r="NYD172" s="44"/>
      <c r="NYE172" s="44"/>
      <c r="NYF172" s="44"/>
      <c r="NYG172" s="44"/>
      <c r="NYH172" s="44"/>
      <c r="NYI172" s="44"/>
      <c r="NYJ172" s="44"/>
      <c r="NYK172" s="44"/>
      <c r="NYL172" s="44"/>
      <c r="NYM172" s="44"/>
      <c r="NYN172" s="44"/>
      <c r="NYO172" s="44"/>
      <c r="NYP172" s="44"/>
      <c r="NYQ172" s="44"/>
      <c r="NYR172" s="44"/>
      <c r="NYS172" s="44"/>
      <c r="NYT172" s="44"/>
      <c r="NYU172" s="44"/>
      <c r="NYV172" s="44"/>
      <c r="NYW172" s="44"/>
      <c r="NYX172" s="44"/>
      <c r="NYY172" s="44"/>
      <c r="NYZ172" s="44"/>
      <c r="NZA172" s="44"/>
      <c r="NZB172" s="44"/>
      <c r="NZC172" s="44"/>
      <c r="NZD172" s="44"/>
      <c r="NZE172" s="44"/>
      <c r="NZF172" s="44"/>
      <c r="NZG172" s="44"/>
      <c r="NZH172" s="44"/>
      <c r="NZI172" s="44"/>
      <c r="NZJ172" s="44"/>
      <c r="NZK172" s="44"/>
      <c r="NZL172" s="44"/>
      <c r="NZM172" s="44"/>
      <c r="NZN172" s="44"/>
      <c r="NZO172" s="44"/>
      <c r="NZP172" s="44"/>
      <c r="NZQ172" s="44"/>
      <c r="NZR172" s="44"/>
      <c r="NZS172" s="44"/>
      <c r="NZT172" s="44"/>
      <c r="NZU172" s="44"/>
      <c r="NZV172" s="44"/>
      <c r="NZW172" s="44"/>
      <c r="NZX172" s="44"/>
      <c r="NZY172" s="44"/>
      <c r="NZZ172" s="44"/>
      <c r="OAA172" s="44"/>
      <c r="OAB172" s="44"/>
      <c r="OAC172" s="44"/>
      <c r="OAD172" s="44"/>
      <c r="OAE172" s="44"/>
      <c r="OAF172" s="44"/>
      <c r="OAG172" s="44"/>
      <c r="OAH172" s="44"/>
      <c r="OAI172" s="44"/>
      <c r="OAJ172" s="44"/>
      <c r="OAK172" s="44"/>
      <c r="OAL172" s="44"/>
      <c r="OAM172" s="44"/>
      <c r="OAN172" s="44"/>
      <c r="OAO172" s="44"/>
      <c r="OAP172" s="44"/>
      <c r="OAQ172" s="44"/>
      <c r="OAR172" s="44"/>
      <c r="OAS172" s="44"/>
      <c r="OAT172" s="44"/>
      <c r="OAU172" s="44"/>
      <c r="OAV172" s="44"/>
      <c r="OAW172" s="44"/>
      <c r="OAX172" s="44"/>
      <c r="OAY172" s="44"/>
      <c r="OAZ172" s="44"/>
      <c r="OBA172" s="44"/>
      <c r="OBB172" s="44"/>
      <c r="OBC172" s="44"/>
      <c r="OBD172" s="44"/>
      <c r="OBE172" s="44"/>
      <c r="OBF172" s="44"/>
      <c r="OBG172" s="44"/>
      <c r="OBH172" s="44"/>
      <c r="OBI172" s="44"/>
      <c r="OBJ172" s="44"/>
      <c r="OBK172" s="44"/>
      <c r="OBL172" s="44"/>
      <c r="OBM172" s="44"/>
      <c r="OBN172" s="44"/>
      <c r="OBO172" s="44"/>
      <c r="OBP172" s="44"/>
      <c r="OBQ172" s="44"/>
      <c r="OBR172" s="44"/>
      <c r="OBS172" s="44"/>
      <c r="OBT172" s="44"/>
      <c r="OBU172" s="44"/>
      <c r="OBV172" s="44"/>
      <c r="OBW172" s="44"/>
      <c r="OBX172" s="44"/>
      <c r="OBY172" s="44"/>
      <c r="OBZ172" s="44"/>
      <c r="OCA172" s="44"/>
      <c r="OCB172" s="44"/>
      <c r="OCC172" s="44"/>
      <c r="OCD172" s="44"/>
      <c r="OCE172" s="44"/>
      <c r="OCF172" s="44"/>
      <c r="OCG172" s="44"/>
      <c r="OCH172" s="44"/>
      <c r="OCI172" s="44"/>
      <c r="OCJ172" s="44"/>
      <c r="OCK172" s="44"/>
      <c r="OCL172" s="44"/>
      <c r="OCM172" s="44"/>
      <c r="OCN172" s="44"/>
      <c r="OCO172" s="44"/>
      <c r="OCP172" s="44"/>
      <c r="OCQ172" s="44"/>
      <c r="OCR172" s="44"/>
      <c r="OCS172" s="44"/>
      <c r="OCT172" s="44"/>
      <c r="OCU172" s="44"/>
      <c r="OCV172" s="44"/>
      <c r="OCW172" s="44"/>
      <c r="OCX172" s="44"/>
      <c r="OCY172" s="44"/>
      <c r="OCZ172" s="44"/>
      <c r="ODA172" s="44"/>
      <c r="ODB172" s="44"/>
      <c r="ODC172" s="44"/>
      <c r="ODD172" s="44"/>
      <c r="ODE172" s="44"/>
      <c r="ODF172" s="44"/>
      <c r="ODG172" s="44"/>
      <c r="ODH172" s="44"/>
      <c r="ODI172" s="44"/>
      <c r="ODJ172" s="44"/>
      <c r="ODK172" s="44"/>
      <c r="ODL172" s="44"/>
      <c r="ODM172" s="44"/>
      <c r="ODN172" s="44"/>
      <c r="ODO172" s="44"/>
      <c r="ODP172" s="44"/>
      <c r="ODQ172" s="44"/>
      <c r="ODR172" s="44"/>
      <c r="ODS172" s="44"/>
      <c r="ODT172" s="44"/>
      <c r="ODU172" s="44"/>
      <c r="ODV172" s="44"/>
      <c r="ODW172" s="44"/>
      <c r="ODX172" s="44"/>
      <c r="ODY172" s="44"/>
      <c r="ODZ172" s="44"/>
      <c r="OEA172" s="44"/>
      <c r="OEB172" s="44"/>
      <c r="OEC172" s="44"/>
      <c r="OED172" s="44"/>
      <c r="OEE172" s="44"/>
      <c r="OEF172" s="44"/>
      <c r="OEG172" s="44"/>
      <c r="OEH172" s="44"/>
      <c r="OEI172" s="44"/>
      <c r="OEJ172" s="44"/>
      <c r="OEK172" s="44"/>
      <c r="OEL172" s="44"/>
      <c r="OEM172" s="44"/>
      <c r="OEN172" s="44"/>
      <c r="OEO172" s="44"/>
      <c r="OEP172" s="44"/>
      <c r="OEQ172" s="44"/>
      <c r="OER172" s="44"/>
      <c r="OES172" s="44"/>
      <c r="OET172" s="44"/>
      <c r="OEU172" s="44"/>
      <c r="OEV172" s="44"/>
      <c r="OEW172" s="44"/>
      <c r="OEX172" s="44"/>
      <c r="OEY172" s="44"/>
      <c r="OEZ172" s="44"/>
      <c r="OFA172" s="44"/>
      <c r="OFB172" s="44"/>
      <c r="OFC172" s="44"/>
      <c r="OFD172" s="44"/>
      <c r="OFE172" s="44"/>
      <c r="OFF172" s="44"/>
      <c r="OFG172" s="44"/>
      <c r="OFH172" s="44"/>
      <c r="OFI172" s="44"/>
      <c r="OFJ172" s="44"/>
      <c r="OFK172" s="44"/>
      <c r="OFL172" s="44"/>
      <c r="OFM172" s="44"/>
      <c r="OFN172" s="44"/>
      <c r="OFO172" s="44"/>
      <c r="OFP172" s="44"/>
      <c r="OFQ172" s="44"/>
      <c r="OFR172" s="44"/>
      <c r="OFS172" s="44"/>
      <c r="OFT172" s="44"/>
      <c r="OFU172" s="44"/>
      <c r="OFV172" s="44"/>
      <c r="OFW172" s="44"/>
      <c r="OFX172" s="44"/>
      <c r="OFY172" s="44"/>
      <c r="OFZ172" s="44"/>
      <c r="OGA172" s="44"/>
      <c r="OGB172" s="44"/>
      <c r="OGC172" s="44"/>
      <c r="OGD172" s="44"/>
      <c r="OGE172" s="44"/>
      <c r="OGF172" s="44"/>
      <c r="OGG172" s="44"/>
      <c r="OGH172" s="44"/>
      <c r="OGI172" s="44"/>
      <c r="OGJ172" s="44"/>
      <c r="OGK172" s="44"/>
      <c r="OGL172" s="44"/>
      <c r="OGM172" s="44"/>
      <c r="OGN172" s="44"/>
      <c r="OGO172" s="44"/>
      <c r="OGP172" s="44"/>
      <c r="OGQ172" s="44"/>
      <c r="OGR172" s="44"/>
      <c r="OGS172" s="44"/>
      <c r="OGT172" s="44"/>
      <c r="OGU172" s="44"/>
      <c r="OGV172" s="44"/>
      <c r="OGW172" s="44"/>
      <c r="OGX172" s="44"/>
      <c r="OGY172" s="44"/>
      <c r="OGZ172" s="44"/>
      <c r="OHA172" s="44"/>
      <c r="OHB172" s="44"/>
      <c r="OHC172" s="44"/>
      <c r="OHD172" s="44"/>
      <c r="OHE172" s="44"/>
      <c r="OHF172" s="44"/>
      <c r="OHG172" s="44"/>
      <c r="OHH172" s="44"/>
      <c r="OHI172" s="44"/>
      <c r="OHJ172" s="44"/>
      <c r="OHK172" s="44"/>
      <c r="OHL172" s="44"/>
      <c r="OHM172" s="44"/>
      <c r="OHN172" s="44"/>
      <c r="OHO172" s="44"/>
      <c r="OHP172" s="44"/>
      <c r="OHQ172" s="44"/>
      <c r="OHR172" s="44"/>
      <c r="OHS172" s="44"/>
      <c r="OHT172" s="44"/>
      <c r="OHU172" s="44"/>
      <c r="OHV172" s="44"/>
      <c r="OHW172" s="44"/>
      <c r="OHX172" s="44"/>
      <c r="OHY172" s="44"/>
      <c r="OHZ172" s="44"/>
      <c r="OIA172" s="44"/>
      <c r="OIB172" s="44"/>
      <c r="OIC172" s="44"/>
      <c r="OID172" s="44"/>
      <c r="OIE172" s="44"/>
      <c r="OIF172" s="44"/>
      <c r="OIG172" s="44"/>
      <c r="OIH172" s="44"/>
      <c r="OII172" s="44"/>
      <c r="OIJ172" s="44"/>
      <c r="OIK172" s="44"/>
      <c r="OIL172" s="44"/>
      <c r="OIM172" s="44"/>
      <c r="OIN172" s="44"/>
      <c r="OIO172" s="44"/>
      <c r="OIP172" s="44"/>
      <c r="OIQ172" s="44"/>
      <c r="OIR172" s="44"/>
      <c r="OIS172" s="44"/>
      <c r="OIT172" s="44"/>
      <c r="OIU172" s="44"/>
      <c r="OIV172" s="44"/>
      <c r="OIW172" s="44"/>
      <c r="OIX172" s="44"/>
      <c r="OIY172" s="44"/>
      <c r="OIZ172" s="44"/>
      <c r="OJA172" s="44"/>
      <c r="OJB172" s="44"/>
      <c r="OJC172" s="44"/>
      <c r="OJD172" s="44"/>
      <c r="OJE172" s="44"/>
      <c r="OJF172" s="44"/>
      <c r="OJG172" s="44"/>
      <c r="OJH172" s="44"/>
      <c r="OJI172" s="44"/>
      <c r="OJJ172" s="44"/>
      <c r="OJK172" s="44"/>
      <c r="OJL172" s="44"/>
      <c r="OJM172" s="44"/>
      <c r="OJN172" s="44"/>
      <c r="OJO172" s="44"/>
      <c r="OJP172" s="44"/>
      <c r="OJQ172" s="44"/>
      <c r="OJR172" s="44"/>
      <c r="OJS172" s="44"/>
      <c r="OJT172" s="44"/>
      <c r="OJU172" s="44"/>
      <c r="OJV172" s="44"/>
      <c r="OJW172" s="44"/>
      <c r="OJX172" s="44"/>
      <c r="OJY172" s="44"/>
      <c r="OJZ172" s="44"/>
      <c r="OKA172" s="44"/>
      <c r="OKB172" s="44"/>
      <c r="OKC172" s="44"/>
      <c r="OKD172" s="44"/>
      <c r="OKE172" s="44"/>
      <c r="OKF172" s="44"/>
      <c r="OKG172" s="44"/>
      <c r="OKH172" s="44"/>
      <c r="OKI172" s="44"/>
      <c r="OKJ172" s="44"/>
      <c r="OKK172" s="44"/>
      <c r="OKL172" s="44"/>
      <c r="OKM172" s="44"/>
      <c r="OKN172" s="44"/>
      <c r="OKO172" s="44"/>
      <c r="OKP172" s="44"/>
      <c r="OKQ172" s="44"/>
      <c r="OKR172" s="44"/>
      <c r="OKS172" s="44"/>
      <c r="OKT172" s="44"/>
      <c r="OKU172" s="44"/>
      <c r="OKV172" s="44"/>
      <c r="OKW172" s="44"/>
      <c r="OKX172" s="44"/>
      <c r="OKY172" s="44"/>
      <c r="OKZ172" s="44"/>
      <c r="OLA172" s="44"/>
      <c r="OLB172" s="44"/>
      <c r="OLC172" s="44"/>
      <c r="OLD172" s="44"/>
      <c r="OLE172" s="44"/>
      <c r="OLF172" s="44"/>
      <c r="OLG172" s="44"/>
      <c r="OLH172" s="44"/>
      <c r="OLI172" s="44"/>
      <c r="OLJ172" s="44"/>
      <c r="OLK172" s="44"/>
      <c r="OLL172" s="44"/>
      <c r="OLM172" s="44"/>
      <c r="OLN172" s="44"/>
      <c r="OLO172" s="44"/>
      <c r="OLP172" s="44"/>
      <c r="OLQ172" s="44"/>
      <c r="OLR172" s="44"/>
      <c r="OLS172" s="44"/>
      <c r="OLT172" s="44"/>
      <c r="OLU172" s="44"/>
      <c r="OLV172" s="44"/>
      <c r="OLW172" s="44"/>
      <c r="OLX172" s="44"/>
      <c r="OLY172" s="44"/>
      <c r="OLZ172" s="44"/>
      <c r="OMA172" s="44"/>
      <c r="OMB172" s="44"/>
      <c r="OMC172" s="44"/>
      <c r="OMD172" s="44"/>
      <c r="OME172" s="44"/>
      <c r="OMF172" s="44"/>
      <c r="OMG172" s="44"/>
      <c r="OMH172" s="44"/>
      <c r="OMI172" s="44"/>
      <c r="OMJ172" s="44"/>
      <c r="OMK172" s="44"/>
      <c r="OML172" s="44"/>
      <c r="OMM172" s="44"/>
      <c r="OMN172" s="44"/>
      <c r="OMO172" s="44"/>
      <c r="OMP172" s="44"/>
      <c r="OMQ172" s="44"/>
      <c r="OMR172" s="44"/>
      <c r="OMS172" s="44"/>
      <c r="OMT172" s="44"/>
      <c r="OMU172" s="44"/>
      <c r="OMV172" s="44"/>
      <c r="OMW172" s="44"/>
      <c r="OMX172" s="44"/>
      <c r="OMY172" s="44"/>
      <c r="OMZ172" s="44"/>
      <c r="ONA172" s="44"/>
      <c r="ONB172" s="44"/>
      <c r="ONC172" s="44"/>
      <c r="OND172" s="44"/>
      <c r="ONE172" s="44"/>
      <c r="ONF172" s="44"/>
      <c r="ONG172" s="44"/>
      <c r="ONH172" s="44"/>
      <c r="ONI172" s="44"/>
      <c r="ONJ172" s="44"/>
      <c r="ONK172" s="44"/>
      <c r="ONL172" s="44"/>
      <c r="ONM172" s="44"/>
      <c r="ONN172" s="44"/>
      <c r="ONO172" s="44"/>
      <c r="ONP172" s="44"/>
      <c r="ONQ172" s="44"/>
      <c r="ONR172" s="44"/>
      <c r="ONS172" s="44"/>
      <c r="ONT172" s="44"/>
      <c r="ONU172" s="44"/>
      <c r="ONV172" s="44"/>
      <c r="ONW172" s="44"/>
      <c r="ONX172" s="44"/>
      <c r="ONY172" s="44"/>
      <c r="ONZ172" s="44"/>
      <c r="OOA172" s="44"/>
      <c r="OOB172" s="44"/>
      <c r="OOC172" s="44"/>
      <c r="OOD172" s="44"/>
      <c r="OOE172" s="44"/>
      <c r="OOF172" s="44"/>
      <c r="OOG172" s="44"/>
      <c r="OOH172" s="44"/>
      <c r="OOI172" s="44"/>
      <c r="OOJ172" s="44"/>
      <c r="OOK172" s="44"/>
      <c r="OOL172" s="44"/>
      <c r="OOM172" s="44"/>
      <c r="OON172" s="44"/>
      <c r="OOO172" s="44"/>
      <c r="OOP172" s="44"/>
      <c r="OOQ172" s="44"/>
      <c r="OOR172" s="44"/>
      <c r="OOS172" s="44"/>
      <c r="OOT172" s="44"/>
      <c r="OOU172" s="44"/>
      <c r="OOV172" s="44"/>
      <c r="OOW172" s="44"/>
      <c r="OOX172" s="44"/>
      <c r="OOY172" s="44"/>
      <c r="OOZ172" s="44"/>
      <c r="OPA172" s="44"/>
      <c r="OPB172" s="44"/>
      <c r="OPC172" s="44"/>
      <c r="OPD172" s="44"/>
      <c r="OPE172" s="44"/>
      <c r="OPF172" s="44"/>
      <c r="OPG172" s="44"/>
      <c r="OPH172" s="44"/>
      <c r="OPI172" s="44"/>
      <c r="OPJ172" s="44"/>
      <c r="OPK172" s="44"/>
      <c r="OPL172" s="44"/>
      <c r="OPM172" s="44"/>
      <c r="OPN172" s="44"/>
      <c r="OPO172" s="44"/>
      <c r="OPP172" s="44"/>
      <c r="OPQ172" s="44"/>
      <c r="OPR172" s="44"/>
      <c r="OPS172" s="44"/>
      <c r="OPT172" s="44"/>
      <c r="OPU172" s="44"/>
      <c r="OPV172" s="44"/>
      <c r="OPW172" s="44"/>
      <c r="OPX172" s="44"/>
      <c r="OPY172" s="44"/>
      <c r="OPZ172" s="44"/>
      <c r="OQA172" s="44"/>
      <c r="OQB172" s="44"/>
      <c r="OQC172" s="44"/>
      <c r="OQD172" s="44"/>
      <c r="OQE172" s="44"/>
      <c r="OQF172" s="44"/>
      <c r="OQG172" s="44"/>
      <c r="OQH172" s="44"/>
      <c r="OQI172" s="44"/>
      <c r="OQJ172" s="44"/>
      <c r="OQK172" s="44"/>
      <c r="OQL172" s="44"/>
      <c r="OQM172" s="44"/>
      <c r="OQN172" s="44"/>
      <c r="OQO172" s="44"/>
      <c r="OQP172" s="44"/>
      <c r="OQQ172" s="44"/>
      <c r="OQR172" s="44"/>
      <c r="OQS172" s="44"/>
      <c r="OQT172" s="44"/>
      <c r="OQU172" s="44"/>
      <c r="OQV172" s="44"/>
      <c r="OQW172" s="44"/>
      <c r="OQX172" s="44"/>
      <c r="OQY172" s="44"/>
      <c r="OQZ172" s="44"/>
      <c r="ORA172" s="44"/>
      <c r="ORB172" s="44"/>
      <c r="ORC172" s="44"/>
      <c r="ORD172" s="44"/>
      <c r="ORE172" s="44"/>
      <c r="ORF172" s="44"/>
      <c r="ORG172" s="44"/>
      <c r="ORH172" s="44"/>
      <c r="ORI172" s="44"/>
      <c r="ORJ172" s="44"/>
      <c r="ORK172" s="44"/>
      <c r="ORL172" s="44"/>
      <c r="ORM172" s="44"/>
      <c r="ORN172" s="44"/>
      <c r="ORO172" s="44"/>
      <c r="ORP172" s="44"/>
      <c r="ORQ172" s="44"/>
      <c r="ORR172" s="44"/>
      <c r="ORS172" s="44"/>
      <c r="ORT172" s="44"/>
      <c r="ORU172" s="44"/>
      <c r="ORV172" s="44"/>
      <c r="ORW172" s="44"/>
      <c r="ORX172" s="44"/>
      <c r="ORY172" s="44"/>
      <c r="ORZ172" s="44"/>
      <c r="OSA172" s="44"/>
      <c r="OSB172" s="44"/>
      <c r="OSC172" s="44"/>
      <c r="OSD172" s="44"/>
      <c r="OSE172" s="44"/>
      <c r="OSF172" s="44"/>
      <c r="OSG172" s="44"/>
      <c r="OSH172" s="44"/>
      <c r="OSI172" s="44"/>
      <c r="OSJ172" s="44"/>
      <c r="OSK172" s="44"/>
      <c r="OSL172" s="44"/>
      <c r="OSM172" s="44"/>
      <c r="OSN172" s="44"/>
      <c r="OSO172" s="44"/>
      <c r="OSP172" s="44"/>
      <c r="OSQ172" s="44"/>
      <c r="OSR172" s="44"/>
      <c r="OSS172" s="44"/>
      <c r="OST172" s="44"/>
      <c r="OSU172" s="44"/>
      <c r="OSV172" s="44"/>
      <c r="OSW172" s="44"/>
      <c r="OSX172" s="44"/>
      <c r="OSY172" s="44"/>
      <c r="OSZ172" s="44"/>
      <c r="OTA172" s="44"/>
      <c r="OTB172" s="44"/>
      <c r="OTC172" s="44"/>
      <c r="OTD172" s="44"/>
      <c r="OTE172" s="44"/>
      <c r="OTF172" s="44"/>
      <c r="OTG172" s="44"/>
      <c r="OTH172" s="44"/>
      <c r="OTI172" s="44"/>
      <c r="OTJ172" s="44"/>
      <c r="OTK172" s="44"/>
      <c r="OTL172" s="44"/>
      <c r="OTM172" s="44"/>
      <c r="OTN172" s="44"/>
      <c r="OTO172" s="44"/>
      <c r="OTP172" s="44"/>
      <c r="OTQ172" s="44"/>
      <c r="OTR172" s="44"/>
      <c r="OTS172" s="44"/>
      <c r="OTT172" s="44"/>
      <c r="OTU172" s="44"/>
      <c r="OTV172" s="44"/>
      <c r="OTW172" s="44"/>
      <c r="OTX172" s="44"/>
      <c r="OTY172" s="44"/>
      <c r="OTZ172" s="44"/>
      <c r="OUA172" s="44"/>
      <c r="OUB172" s="44"/>
      <c r="OUC172" s="44"/>
      <c r="OUD172" s="44"/>
      <c r="OUE172" s="44"/>
      <c r="OUF172" s="44"/>
      <c r="OUG172" s="44"/>
      <c r="OUH172" s="44"/>
      <c r="OUI172" s="44"/>
      <c r="OUJ172" s="44"/>
      <c r="OUK172" s="44"/>
      <c r="OUL172" s="44"/>
      <c r="OUM172" s="44"/>
      <c r="OUN172" s="44"/>
      <c r="OUO172" s="44"/>
      <c r="OUP172" s="44"/>
      <c r="OUQ172" s="44"/>
      <c r="OUR172" s="44"/>
      <c r="OUS172" s="44"/>
      <c r="OUT172" s="44"/>
      <c r="OUU172" s="44"/>
      <c r="OUV172" s="44"/>
      <c r="OUW172" s="44"/>
      <c r="OUX172" s="44"/>
      <c r="OUY172" s="44"/>
      <c r="OUZ172" s="44"/>
      <c r="OVA172" s="44"/>
      <c r="OVB172" s="44"/>
      <c r="OVC172" s="44"/>
      <c r="OVD172" s="44"/>
      <c r="OVE172" s="44"/>
      <c r="OVF172" s="44"/>
      <c r="OVG172" s="44"/>
      <c r="OVH172" s="44"/>
      <c r="OVI172" s="44"/>
      <c r="OVJ172" s="44"/>
      <c r="OVK172" s="44"/>
      <c r="OVL172" s="44"/>
      <c r="OVM172" s="44"/>
      <c r="OVN172" s="44"/>
      <c r="OVO172" s="44"/>
      <c r="OVP172" s="44"/>
      <c r="OVQ172" s="44"/>
      <c r="OVR172" s="44"/>
      <c r="OVS172" s="44"/>
      <c r="OVT172" s="44"/>
      <c r="OVU172" s="44"/>
      <c r="OVV172" s="44"/>
      <c r="OVW172" s="44"/>
      <c r="OVX172" s="44"/>
      <c r="OVY172" s="44"/>
      <c r="OVZ172" s="44"/>
      <c r="OWA172" s="44"/>
      <c r="OWB172" s="44"/>
      <c r="OWC172" s="44"/>
      <c r="OWD172" s="44"/>
      <c r="OWE172" s="44"/>
      <c r="OWF172" s="44"/>
      <c r="OWG172" s="44"/>
      <c r="OWH172" s="44"/>
      <c r="OWI172" s="44"/>
      <c r="OWJ172" s="44"/>
      <c r="OWK172" s="44"/>
      <c r="OWL172" s="44"/>
      <c r="OWM172" s="44"/>
      <c r="OWN172" s="44"/>
      <c r="OWO172" s="44"/>
      <c r="OWP172" s="44"/>
      <c r="OWQ172" s="44"/>
      <c r="OWR172" s="44"/>
      <c r="OWS172" s="44"/>
      <c r="OWT172" s="44"/>
      <c r="OWU172" s="44"/>
      <c r="OWV172" s="44"/>
      <c r="OWW172" s="44"/>
      <c r="OWX172" s="44"/>
      <c r="OWY172" s="44"/>
      <c r="OWZ172" s="44"/>
      <c r="OXA172" s="44"/>
      <c r="OXB172" s="44"/>
      <c r="OXC172" s="44"/>
      <c r="OXD172" s="44"/>
      <c r="OXE172" s="44"/>
      <c r="OXF172" s="44"/>
      <c r="OXG172" s="44"/>
      <c r="OXH172" s="44"/>
      <c r="OXI172" s="44"/>
      <c r="OXJ172" s="44"/>
      <c r="OXK172" s="44"/>
      <c r="OXL172" s="44"/>
      <c r="OXM172" s="44"/>
      <c r="OXN172" s="44"/>
      <c r="OXO172" s="44"/>
      <c r="OXP172" s="44"/>
      <c r="OXQ172" s="44"/>
      <c r="OXR172" s="44"/>
      <c r="OXS172" s="44"/>
      <c r="OXT172" s="44"/>
      <c r="OXU172" s="44"/>
      <c r="OXV172" s="44"/>
      <c r="OXW172" s="44"/>
      <c r="OXX172" s="44"/>
      <c r="OXY172" s="44"/>
      <c r="OXZ172" s="44"/>
      <c r="OYA172" s="44"/>
      <c r="OYB172" s="44"/>
      <c r="OYC172" s="44"/>
      <c r="OYD172" s="44"/>
      <c r="OYE172" s="44"/>
      <c r="OYF172" s="44"/>
      <c r="OYG172" s="44"/>
      <c r="OYH172" s="44"/>
      <c r="OYI172" s="44"/>
      <c r="OYJ172" s="44"/>
      <c r="OYK172" s="44"/>
      <c r="OYL172" s="44"/>
      <c r="OYM172" s="44"/>
      <c r="OYN172" s="44"/>
      <c r="OYO172" s="44"/>
      <c r="OYP172" s="44"/>
      <c r="OYQ172" s="44"/>
      <c r="OYR172" s="44"/>
      <c r="OYS172" s="44"/>
      <c r="OYT172" s="44"/>
      <c r="OYU172" s="44"/>
      <c r="OYV172" s="44"/>
      <c r="OYW172" s="44"/>
      <c r="OYX172" s="44"/>
      <c r="OYY172" s="44"/>
      <c r="OYZ172" s="44"/>
      <c r="OZA172" s="44"/>
      <c r="OZB172" s="44"/>
      <c r="OZC172" s="44"/>
      <c r="OZD172" s="44"/>
      <c r="OZE172" s="44"/>
      <c r="OZF172" s="44"/>
      <c r="OZG172" s="44"/>
      <c r="OZH172" s="44"/>
      <c r="OZI172" s="44"/>
      <c r="OZJ172" s="44"/>
      <c r="OZK172" s="44"/>
      <c r="OZL172" s="44"/>
      <c r="OZM172" s="44"/>
      <c r="OZN172" s="44"/>
      <c r="OZO172" s="44"/>
      <c r="OZP172" s="44"/>
      <c r="OZQ172" s="44"/>
      <c r="OZR172" s="44"/>
      <c r="OZS172" s="44"/>
      <c r="OZT172" s="44"/>
      <c r="OZU172" s="44"/>
      <c r="OZV172" s="44"/>
      <c r="OZW172" s="44"/>
      <c r="OZX172" s="44"/>
      <c r="OZY172" s="44"/>
      <c r="OZZ172" s="44"/>
      <c r="PAA172" s="44"/>
      <c r="PAB172" s="44"/>
      <c r="PAC172" s="44"/>
      <c r="PAD172" s="44"/>
      <c r="PAE172" s="44"/>
      <c r="PAF172" s="44"/>
      <c r="PAG172" s="44"/>
      <c r="PAH172" s="44"/>
      <c r="PAI172" s="44"/>
      <c r="PAJ172" s="44"/>
      <c r="PAK172" s="44"/>
      <c r="PAL172" s="44"/>
      <c r="PAM172" s="44"/>
      <c r="PAN172" s="44"/>
      <c r="PAO172" s="44"/>
      <c r="PAP172" s="44"/>
      <c r="PAQ172" s="44"/>
      <c r="PAR172" s="44"/>
      <c r="PAS172" s="44"/>
      <c r="PAT172" s="44"/>
      <c r="PAU172" s="44"/>
      <c r="PAV172" s="44"/>
      <c r="PAW172" s="44"/>
      <c r="PAX172" s="44"/>
      <c r="PAY172" s="44"/>
      <c r="PAZ172" s="44"/>
      <c r="PBA172" s="44"/>
      <c r="PBB172" s="44"/>
      <c r="PBC172" s="44"/>
      <c r="PBD172" s="44"/>
      <c r="PBE172" s="44"/>
      <c r="PBF172" s="44"/>
      <c r="PBG172" s="44"/>
      <c r="PBH172" s="44"/>
      <c r="PBI172" s="44"/>
      <c r="PBJ172" s="44"/>
      <c r="PBK172" s="44"/>
      <c r="PBL172" s="44"/>
      <c r="PBM172" s="44"/>
      <c r="PBN172" s="44"/>
      <c r="PBO172" s="44"/>
      <c r="PBP172" s="44"/>
      <c r="PBQ172" s="44"/>
      <c r="PBR172" s="44"/>
      <c r="PBS172" s="44"/>
      <c r="PBT172" s="44"/>
      <c r="PBU172" s="44"/>
      <c r="PBV172" s="44"/>
      <c r="PBW172" s="44"/>
      <c r="PBX172" s="44"/>
      <c r="PBY172" s="44"/>
      <c r="PBZ172" s="44"/>
      <c r="PCA172" s="44"/>
      <c r="PCB172" s="44"/>
      <c r="PCC172" s="44"/>
      <c r="PCD172" s="44"/>
      <c r="PCE172" s="44"/>
      <c r="PCF172" s="44"/>
      <c r="PCG172" s="44"/>
      <c r="PCH172" s="44"/>
      <c r="PCI172" s="44"/>
      <c r="PCJ172" s="44"/>
      <c r="PCK172" s="44"/>
      <c r="PCL172" s="44"/>
      <c r="PCM172" s="44"/>
      <c r="PCN172" s="44"/>
      <c r="PCO172" s="44"/>
      <c r="PCP172" s="44"/>
      <c r="PCQ172" s="44"/>
      <c r="PCR172" s="44"/>
      <c r="PCS172" s="44"/>
      <c r="PCT172" s="44"/>
      <c r="PCU172" s="44"/>
      <c r="PCV172" s="44"/>
      <c r="PCW172" s="44"/>
      <c r="PCX172" s="44"/>
      <c r="PCY172" s="44"/>
      <c r="PCZ172" s="44"/>
      <c r="PDA172" s="44"/>
      <c r="PDB172" s="44"/>
      <c r="PDC172" s="44"/>
      <c r="PDD172" s="44"/>
      <c r="PDE172" s="44"/>
      <c r="PDF172" s="44"/>
      <c r="PDG172" s="44"/>
      <c r="PDH172" s="44"/>
      <c r="PDI172" s="44"/>
      <c r="PDJ172" s="44"/>
      <c r="PDK172" s="44"/>
      <c r="PDL172" s="44"/>
      <c r="PDM172" s="44"/>
      <c r="PDN172" s="44"/>
      <c r="PDO172" s="44"/>
      <c r="PDP172" s="44"/>
      <c r="PDQ172" s="44"/>
      <c r="PDR172" s="44"/>
      <c r="PDS172" s="44"/>
      <c r="PDT172" s="44"/>
      <c r="PDU172" s="44"/>
      <c r="PDV172" s="44"/>
      <c r="PDW172" s="44"/>
      <c r="PDX172" s="44"/>
      <c r="PDY172" s="44"/>
      <c r="PDZ172" s="44"/>
      <c r="PEA172" s="44"/>
      <c r="PEB172" s="44"/>
      <c r="PEC172" s="44"/>
      <c r="PED172" s="44"/>
      <c r="PEE172" s="44"/>
      <c r="PEF172" s="44"/>
      <c r="PEG172" s="44"/>
      <c r="PEH172" s="44"/>
      <c r="PEI172" s="44"/>
      <c r="PEJ172" s="44"/>
      <c r="PEK172" s="44"/>
      <c r="PEL172" s="44"/>
      <c r="PEM172" s="44"/>
      <c r="PEN172" s="44"/>
      <c r="PEO172" s="44"/>
      <c r="PEP172" s="44"/>
      <c r="PEQ172" s="44"/>
      <c r="PER172" s="44"/>
      <c r="PES172" s="44"/>
      <c r="PET172" s="44"/>
      <c r="PEU172" s="44"/>
      <c r="PEV172" s="44"/>
      <c r="PEW172" s="44"/>
      <c r="PEX172" s="44"/>
      <c r="PEY172" s="44"/>
      <c r="PEZ172" s="44"/>
      <c r="PFA172" s="44"/>
      <c r="PFB172" s="44"/>
      <c r="PFC172" s="44"/>
      <c r="PFD172" s="44"/>
      <c r="PFE172" s="44"/>
      <c r="PFF172" s="44"/>
      <c r="PFG172" s="44"/>
      <c r="PFH172" s="44"/>
      <c r="PFI172" s="44"/>
      <c r="PFJ172" s="44"/>
      <c r="PFK172" s="44"/>
      <c r="PFL172" s="44"/>
      <c r="PFM172" s="44"/>
      <c r="PFN172" s="44"/>
      <c r="PFO172" s="44"/>
      <c r="PFP172" s="44"/>
      <c r="PFQ172" s="44"/>
      <c r="PFR172" s="44"/>
      <c r="PFS172" s="44"/>
      <c r="PFT172" s="44"/>
      <c r="PFU172" s="44"/>
      <c r="PFV172" s="44"/>
      <c r="PFW172" s="44"/>
      <c r="PFX172" s="44"/>
      <c r="PFY172" s="44"/>
      <c r="PFZ172" s="44"/>
      <c r="PGA172" s="44"/>
      <c r="PGB172" s="44"/>
      <c r="PGC172" s="44"/>
      <c r="PGD172" s="44"/>
      <c r="PGE172" s="44"/>
      <c r="PGF172" s="44"/>
      <c r="PGG172" s="44"/>
      <c r="PGH172" s="44"/>
      <c r="PGI172" s="44"/>
      <c r="PGJ172" s="44"/>
      <c r="PGK172" s="44"/>
      <c r="PGL172" s="44"/>
      <c r="PGM172" s="44"/>
      <c r="PGN172" s="44"/>
      <c r="PGO172" s="44"/>
      <c r="PGP172" s="44"/>
      <c r="PGQ172" s="44"/>
      <c r="PGR172" s="44"/>
      <c r="PGS172" s="44"/>
      <c r="PGT172" s="44"/>
      <c r="PGU172" s="44"/>
      <c r="PGV172" s="44"/>
      <c r="PGW172" s="44"/>
      <c r="PGX172" s="44"/>
      <c r="PGY172" s="44"/>
      <c r="PGZ172" s="44"/>
      <c r="PHA172" s="44"/>
      <c r="PHB172" s="44"/>
      <c r="PHC172" s="44"/>
      <c r="PHD172" s="44"/>
      <c r="PHE172" s="44"/>
      <c r="PHF172" s="44"/>
      <c r="PHG172" s="44"/>
      <c r="PHH172" s="44"/>
      <c r="PHI172" s="44"/>
      <c r="PHJ172" s="44"/>
      <c r="PHK172" s="44"/>
      <c r="PHL172" s="44"/>
      <c r="PHM172" s="44"/>
      <c r="PHN172" s="44"/>
      <c r="PHO172" s="44"/>
      <c r="PHP172" s="44"/>
      <c r="PHQ172" s="44"/>
      <c r="PHR172" s="44"/>
      <c r="PHS172" s="44"/>
      <c r="PHT172" s="44"/>
      <c r="PHU172" s="44"/>
      <c r="PHV172" s="44"/>
      <c r="PHW172" s="44"/>
      <c r="PHX172" s="44"/>
      <c r="PHY172" s="44"/>
      <c r="PHZ172" s="44"/>
      <c r="PIA172" s="44"/>
      <c r="PIB172" s="44"/>
      <c r="PIC172" s="44"/>
      <c r="PID172" s="44"/>
      <c r="PIE172" s="44"/>
      <c r="PIF172" s="44"/>
      <c r="PIG172" s="44"/>
      <c r="PIH172" s="44"/>
      <c r="PII172" s="44"/>
      <c r="PIJ172" s="44"/>
      <c r="PIK172" s="44"/>
      <c r="PIL172" s="44"/>
      <c r="PIM172" s="44"/>
      <c r="PIN172" s="44"/>
      <c r="PIO172" s="44"/>
      <c r="PIP172" s="44"/>
      <c r="PIQ172" s="44"/>
      <c r="PIR172" s="44"/>
      <c r="PIS172" s="44"/>
      <c r="PIT172" s="44"/>
      <c r="PIU172" s="44"/>
      <c r="PIV172" s="44"/>
      <c r="PIW172" s="44"/>
      <c r="PIX172" s="44"/>
      <c r="PIY172" s="44"/>
      <c r="PIZ172" s="44"/>
      <c r="PJA172" s="44"/>
      <c r="PJB172" s="44"/>
      <c r="PJC172" s="44"/>
      <c r="PJD172" s="44"/>
      <c r="PJE172" s="44"/>
      <c r="PJF172" s="44"/>
      <c r="PJG172" s="44"/>
      <c r="PJH172" s="44"/>
      <c r="PJI172" s="44"/>
      <c r="PJJ172" s="44"/>
      <c r="PJK172" s="44"/>
      <c r="PJL172" s="44"/>
      <c r="PJM172" s="44"/>
      <c r="PJN172" s="44"/>
      <c r="PJO172" s="44"/>
      <c r="PJP172" s="44"/>
      <c r="PJQ172" s="44"/>
      <c r="PJR172" s="44"/>
      <c r="PJS172" s="44"/>
      <c r="PJT172" s="44"/>
      <c r="PJU172" s="44"/>
      <c r="PJV172" s="44"/>
      <c r="PJW172" s="44"/>
      <c r="PJX172" s="44"/>
      <c r="PJY172" s="44"/>
      <c r="PJZ172" s="44"/>
      <c r="PKA172" s="44"/>
      <c r="PKB172" s="44"/>
      <c r="PKC172" s="44"/>
      <c r="PKD172" s="44"/>
      <c r="PKE172" s="44"/>
      <c r="PKF172" s="44"/>
      <c r="PKG172" s="44"/>
      <c r="PKH172" s="44"/>
      <c r="PKI172" s="44"/>
      <c r="PKJ172" s="44"/>
      <c r="PKK172" s="44"/>
      <c r="PKL172" s="44"/>
      <c r="PKM172" s="44"/>
      <c r="PKN172" s="44"/>
      <c r="PKO172" s="44"/>
      <c r="PKP172" s="44"/>
      <c r="PKQ172" s="44"/>
      <c r="PKR172" s="44"/>
      <c r="PKS172" s="44"/>
      <c r="PKT172" s="44"/>
      <c r="PKU172" s="44"/>
      <c r="PKV172" s="44"/>
      <c r="PKW172" s="44"/>
      <c r="PKX172" s="44"/>
      <c r="PKY172" s="44"/>
      <c r="PKZ172" s="44"/>
      <c r="PLA172" s="44"/>
      <c r="PLB172" s="44"/>
      <c r="PLC172" s="44"/>
      <c r="PLD172" s="44"/>
      <c r="PLE172" s="44"/>
      <c r="PLF172" s="44"/>
      <c r="PLG172" s="44"/>
      <c r="PLH172" s="44"/>
      <c r="PLI172" s="44"/>
      <c r="PLJ172" s="44"/>
      <c r="PLK172" s="44"/>
      <c r="PLL172" s="44"/>
      <c r="PLM172" s="44"/>
      <c r="PLN172" s="44"/>
      <c r="PLO172" s="44"/>
      <c r="PLP172" s="44"/>
      <c r="PLQ172" s="44"/>
      <c r="PLR172" s="44"/>
      <c r="PLS172" s="44"/>
      <c r="PLT172" s="44"/>
      <c r="PLU172" s="44"/>
      <c r="PLV172" s="44"/>
      <c r="PLW172" s="44"/>
      <c r="PLX172" s="44"/>
      <c r="PLY172" s="44"/>
      <c r="PLZ172" s="44"/>
      <c r="PMA172" s="44"/>
      <c r="PMB172" s="44"/>
      <c r="PMC172" s="44"/>
      <c r="PMD172" s="44"/>
      <c r="PME172" s="44"/>
      <c r="PMF172" s="44"/>
      <c r="PMG172" s="44"/>
      <c r="PMH172" s="44"/>
      <c r="PMI172" s="44"/>
      <c r="PMJ172" s="44"/>
      <c r="PMK172" s="44"/>
      <c r="PML172" s="44"/>
      <c r="PMM172" s="44"/>
      <c r="PMN172" s="44"/>
      <c r="PMO172" s="44"/>
      <c r="PMP172" s="44"/>
      <c r="PMQ172" s="44"/>
      <c r="PMR172" s="44"/>
      <c r="PMS172" s="44"/>
      <c r="PMT172" s="44"/>
      <c r="PMU172" s="44"/>
      <c r="PMV172" s="44"/>
      <c r="PMW172" s="44"/>
      <c r="PMX172" s="44"/>
      <c r="PMY172" s="44"/>
      <c r="PMZ172" s="44"/>
      <c r="PNA172" s="44"/>
      <c r="PNB172" s="44"/>
      <c r="PNC172" s="44"/>
      <c r="PND172" s="44"/>
      <c r="PNE172" s="44"/>
      <c r="PNF172" s="44"/>
      <c r="PNG172" s="44"/>
      <c r="PNH172" s="44"/>
      <c r="PNI172" s="44"/>
      <c r="PNJ172" s="44"/>
      <c r="PNK172" s="44"/>
      <c r="PNL172" s="44"/>
      <c r="PNM172" s="44"/>
      <c r="PNN172" s="44"/>
      <c r="PNO172" s="44"/>
      <c r="PNP172" s="44"/>
      <c r="PNQ172" s="44"/>
      <c r="PNR172" s="44"/>
      <c r="PNS172" s="44"/>
      <c r="PNT172" s="44"/>
      <c r="PNU172" s="44"/>
      <c r="PNV172" s="44"/>
      <c r="PNW172" s="44"/>
      <c r="PNX172" s="44"/>
      <c r="PNY172" s="44"/>
      <c r="PNZ172" s="44"/>
      <c r="POA172" s="44"/>
      <c r="POB172" s="44"/>
      <c r="POC172" s="44"/>
      <c r="POD172" s="44"/>
      <c r="POE172" s="44"/>
      <c r="POF172" s="44"/>
      <c r="POG172" s="44"/>
      <c r="POH172" s="44"/>
      <c r="POI172" s="44"/>
      <c r="POJ172" s="44"/>
      <c r="POK172" s="44"/>
      <c r="POL172" s="44"/>
      <c r="POM172" s="44"/>
      <c r="PON172" s="44"/>
      <c r="POO172" s="44"/>
      <c r="POP172" s="44"/>
      <c r="POQ172" s="44"/>
      <c r="POR172" s="44"/>
      <c r="POS172" s="44"/>
      <c r="POT172" s="44"/>
      <c r="POU172" s="44"/>
      <c r="POV172" s="44"/>
      <c r="POW172" s="44"/>
      <c r="POX172" s="44"/>
      <c r="POY172" s="44"/>
      <c r="POZ172" s="44"/>
      <c r="PPA172" s="44"/>
      <c r="PPB172" s="44"/>
      <c r="PPC172" s="44"/>
      <c r="PPD172" s="44"/>
      <c r="PPE172" s="44"/>
      <c r="PPF172" s="44"/>
      <c r="PPG172" s="44"/>
      <c r="PPH172" s="44"/>
      <c r="PPI172" s="44"/>
      <c r="PPJ172" s="44"/>
      <c r="PPK172" s="44"/>
      <c r="PPL172" s="44"/>
      <c r="PPM172" s="44"/>
      <c r="PPN172" s="44"/>
      <c r="PPO172" s="44"/>
      <c r="PPP172" s="44"/>
      <c r="PPQ172" s="44"/>
      <c r="PPR172" s="44"/>
      <c r="PPS172" s="44"/>
      <c r="PPT172" s="44"/>
      <c r="PPU172" s="44"/>
      <c r="PPV172" s="44"/>
      <c r="PPW172" s="44"/>
      <c r="PPX172" s="44"/>
      <c r="PPY172" s="44"/>
      <c r="PPZ172" s="44"/>
      <c r="PQA172" s="44"/>
      <c r="PQB172" s="44"/>
      <c r="PQC172" s="44"/>
      <c r="PQD172" s="44"/>
      <c r="PQE172" s="44"/>
      <c r="PQF172" s="44"/>
      <c r="PQG172" s="44"/>
      <c r="PQH172" s="44"/>
      <c r="PQI172" s="44"/>
      <c r="PQJ172" s="44"/>
      <c r="PQK172" s="44"/>
      <c r="PQL172" s="44"/>
      <c r="PQM172" s="44"/>
      <c r="PQN172" s="44"/>
      <c r="PQO172" s="44"/>
      <c r="PQP172" s="44"/>
      <c r="PQQ172" s="44"/>
      <c r="PQR172" s="44"/>
      <c r="PQS172" s="44"/>
      <c r="PQT172" s="44"/>
      <c r="PQU172" s="44"/>
      <c r="PQV172" s="44"/>
      <c r="PQW172" s="44"/>
      <c r="PQX172" s="44"/>
      <c r="PQY172" s="44"/>
      <c r="PQZ172" s="44"/>
      <c r="PRA172" s="44"/>
      <c r="PRB172" s="44"/>
      <c r="PRC172" s="44"/>
      <c r="PRD172" s="44"/>
      <c r="PRE172" s="44"/>
      <c r="PRF172" s="44"/>
      <c r="PRG172" s="44"/>
      <c r="PRH172" s="44"/>
      <c r="PRI172" s="44"/>
      <c r="PRJ172" s="44"/>
      <c r="PRK172" s="44"/>
      <c r="PRL172" s="44"/>
      <c r="PRM172" s="44"/>
      <c r="PRN172" s="44"/>
      <c r="PRO172" s="44"/>
      <c r="PRP172" s="44"/>
      <c r="PRQ172" s="44"/>
      <c r="PRR172" s="44"/>
      <c r="PRS172" s="44"/>
      <c r="PRT172" s="44"/>
      <c r="PRU172" s="44"/>
      <c r="PRV172" s="44"/>
      <c r="PRW172" s="44"/>
      <c r="PRX172" s="44"/>
      <c r="PRY172" s="44"/>
      <c r="PRZ172" s="44"/>
      <c r="PSA172" s="44"/>
      <c r="PSB172" s="44"/>
      <c r="PSC172" s="44"/>
      <c r="PSD172" s="44"/>
      <c r="PSE172" s="44"/>
      <c r="PSF172" s="44"/>
      <c r="PSG172" s="44"/>
      <c r="PSH172" s="44"/>
      <c r="PSI172" s="44"/>
      <c r="PSJ172" s="44"/>
      <c r="PSK172" s="44"/>
      <c r="PSL172" s="44"/>
      <c r="PSM172" s="44"/>
      <c r="PSN172" s="44"/>
      <c r="PSO172" s="44"/>
      <c r="PSP172" s="44"/>
      <c r="PSQ172" s="44"/>
      <c r="PSR172" s="44"/>
      <c r="PSS172" s="44"/>
      <c r="PST172" s="44"/>
      <c r="PSU172" s="44"/>
      <c r="PSV172" s="44"/>
      <c r="PSW172" s="44"/>
      <c r="PSX172" s="44"/>
      <c r="PSY172" s="44"/>
      <c r="PSZ172" s="44"/>
      <c r="PTA172" s="44"/>
      <c r="PTB172" s="44"/>
      <c r="PTC172" s="44"/>
      <c r="PTD172" s="44"/>
      <c r="PTE172" s="44"/>
      <c r="PTF172" s="44"/>
      <c r="PTG172" s="44"/>
      <c r="PTH172" s="44"/>
      <c r="PTI172" s="44"/>
      <c r="PTJ172" s="44"/>
      <c r="PTK172" s="44"/>
      <c r="PTL172" s="44"/>
      <c r="PTM172" s="44"/>
      <c r="PTN172" s="44"/>
      <c r="PTO172" s="44"/>
      <c r="PTP172" s="44"/>
      <c r="PTQ172" s="44"/>
      <c r="PTR172" s="44"/>
      <c r="PTS172" s="44"/>
      <c r="PTT172" s="44"/>
      <c r="PTU172" s="44"/>
      <c r="PTV172" s="44"/>
      <c r="PTW172" s="44"/>
      <c r="PTX172" s="44"/>
      <c r="PTY172" s="44"/>
      <c r="PTZ172" s="44"/>
      <c r="PUA172" s="44"/>
      <c r="PUB172" s="44"/>
      <c r="PUC172" s="44"/>
      <c r="PUD172" s="44"/>
      <c r="PUE172" s="44"/>
      <c r="PUF172" s="44"/>
      <c r="PUG172" s="44"/>
      <c r="PUH172" s="44"/>
      <c r="PUI172" s="44"/>
      <c r="PUJ172" s="44"/>
      <c r="PUK172" s="44"/>
      <c r="PUL172" s="44"/>
      <c r="PUM172" s="44"/>
      <c r="PUN172" s="44"/>
      <c r="PUO172" s="44"/>
      <c r="PUP172" s="44"/>
      <c r="PUQ172" s="44"/>
      <c r="PUR172" s="44"/>
      <c r="PUS172" s="44"/>
      <c r="PUT172" s="44"/>
      <c r="PUU172" s="44"/>
      <c r="PUV172" s="44"/>
      <c r="PUW172" s="44"/>
      <c r="PUX172" s="44"/>
      <c r="PUY172" s="44"/>
      <c r="PUZ172" s="44"/>
      <c r="PVA172" s="44"/>
      <c r="PVB172" s="44"/>
      <c r="PVC172" s="44"/>
      <c r="PVD172" s="44"/>
      <c r="PVE172" s="44"/>
      <c r="PVF172" s="44"/>
      <c r="PVG172" s="44"/>
      <c r="PVH172" s="44"/>
      <c r="PVI172" s="44"/>
      <c r="PVJ172" s="44"/>
      <c r="PVK172" s="44"/>
      <c r="PVL172" s="44"/>
      <c r="PVM172" s="44"/>
      <c r="PVN172" s="44"/>
      <c r="PVO172" s="44"/>
      <c r="PVP172" s="44"/>
      <c r="PVQ172" s="44"/>
      <c r="PVR172" s="44"/>
      <c r="PVS172" s="44"/>
      <c r="PVT172" s="44"/>
      <c r="PVU172" s="44"/>
      <c r="PVV172" s="44"/>
      <c r="PVW172" s="44"/>
      <c r="PVX172" s="44"/>
      <c r="PVY172" s="44"/>
      <c r="PVZ172" s="44"/>
      <c r="PWA172" s="44"/>
      <c r="PWB172" s="44"/>
      <c r="PWC172" s="44"/>
      <c r="PWD172" s="44"/>
      <c r="PWE172" s="44"/>
      <c r="PWF172" s="44"/>
      <c r="PWG172" s="44"/>
      <c r="PWH172" s="44"/>
      <c r="PWI172" s="44"/>
      <c r="PWJ172" s="44"/>
      <c r="PWK172" s="44"/>
      <c r="PWL172" s="44"/>
      <c r="PWM172" s="44"/>
      <c r="PWN172" s="44"/>
      <c r="PWO172" s="44"/>
      <c r="PWP172" s="44"/>
      <c r="PWQ172" s="44"/>
      <c r="PWR172" s="44"/>
      <c r="PWS172" s="44"/>
      <c r="PWT172" s="44"/>
      <c r="PWU172" s="44"/>
      <c r="PWV172" s="44"/>
      <c r="PWW172" s="44"/>
      <c r="PWX172" s="44"/>
      <c r="PWY172" s="44"/>
      <c r="PWZ172" s="44"/>
      <c r="PXA172" s="44"/>
      <c r="PXB172" s="44"/>
      <c r="PXC172" s="44"/>
      <c r="PXD172" s="44"/>
      <c r="PXE172" s="44"/>
      <c r="PXF172" s="44"/>
      <c r="PXG172" s="44"/>
      <c r="PXH172" s="44"/>
      <c r="PXI172" s="44"/>
      <c r="PXJ172" s="44"/>
      <c r="PXK172" s="44"/>
      <c r="PXL172" s="44"/>
      <c r="PXM172" s="44"/>
      <c r="PXN172" s="44"/>
      <c r="PXO172" s="44"/>
      <c r="PXP172" s="44"/>
      <c r="PXQ172" s="44"/>
      <c r="PXR172" s="44"/>
      <c r="PXS172" s="44"/>
      <c r="PXT172" s="44"/>
      <c r="PXU172" s="44"/>
      <c r="PXV172" s="44"/>
      <c r="PXW172" s="44"/>
      <c r="PXX172" s="44"/>
      <c r="PXY172" s="44"/>
      <c r="PXZ172" s="44"/>
      <c r="PYA172" s="44"/>
      <c r="PYB172" s="44"/>
      <c r="PYC172" s="44"/>
      <c r="PYD172" s="44"/>
      <c r="PYE172" s="44"/>
      <c r="PYF172" s="44"/>
      <c r="PYG172" s="44"/>
      <c r="PYH172" s="44"/>
      <c r="PYI172" s="44"/>
      <c r="PYJ172" s="44"/>
      <c r="PYK172" s="44"/>
      <c r="PYL172" s="44"/>
      <c r="PYM172" s="44"/>
      <c r="PYN172" s="44"/>
      <c r="PYO172" s="44"/>
      <c r="PYP172" s="44"/>
      <c r="PYQ172" s="44"/>
      <c r="PYR172" s="44"/>
      <c r="PYS172" s="44"/>
      <c r="PYT172" s="44"/>
      <c r="PYU172" s="44"/>
      <c r="PYV172" s="44"/>
      <c r="PYW172" s="44"/>
      <c r="PYX172" s="44"/>
      <c r="PYY172" s="44"/>
      <c r="PYZ172" s="44"/>
      <c r="PZA172" s="44"/>
      <c r="PZB172" s="44"/>
      <c r="PZC172" s="44"/>
      <c r="PZD172" s="44"/>
      <c r="PZE172" s="44"/>
      <c r="PZF172" s="44"/>
      <c r="PZG172" s="44"/>
      <c r="PZH172" s="44"/>
      <c r="PZI172" s="44"/>
      <c r="PZJ172" s="44"/>
      <c r="PZK172" s="44"/>
      <c r="PZL172" s="44"/>
      <c r="PZM172" s="44"/>
      <c r="PZN172" s="44"/>
      <c r="PZO172" s="44"/>
      <c r="PZP172" s="44"/>
      <c r="PZQ172" s="44"/>
      <c r="PZR172" s="44"/>
      <c r="PZS172" s="44"/>
      <c r="PZT172" s="44"/>
      <c r="PZU172" s="44"/>
      <c r="PZV172" s="44"/>
      <c r="PZW172" s="44"/>
      <c r="PZX172" s="44"/>
      <c r="PZY172" s="44"/>
      <c r="PZZ172" s="44"/>
      <c r="QAA172" s="44"/>
      <c r="QAB172" s="44"/>
      <c r="QAC172" s="44"/>
      <c r="QAD172" s="44"/>
      <c r="QAE172" s="44"/>
      <c r="QAF172" s="44"/>
      <c r="QAG172" s="44"/>
      <c r="QAH172" s="44"/>
      <c r="QAI172" s="44"/>
      <c r="QAJ172" s="44"/>
      <c r="QAK172" s="44"/>
      <c r="QAL172" s="44"/>
      <c r="QAM172" s="44"/>
      <c r="QAN172" s="44"/>
      <c r="QAO172" s="44"/>
      <c r="QAP172" s="44"/>
      <c r="QAQ172" s="44"/>
      <c r="QAR172" s="44"/>
      <c r="QAS172" s="44"/>
      <c r="QAT172" s="44"/>
      <c r="QAU172" s="44"/>
      <c r="QAV172" s="44"/>
      <c r="QAW172" s="44"/>
      <c r="QAX172" s="44"/>
      <c r="QAY172" s="44"/>
      <c r="QAZ172" s="44"/>
      <c r="QBA172" s="44"/>
      <c r="QBB172" s="44"/>
      <c r="QBC172" s="44"/>
      <c r="QBD172" s="44"/>
      <c r="QBE172" s="44"/>
      <c r="QBF172" s="44"/>
      <c r="QBG172" s="44"/>
      <c r="QBH172" s="44"/>
      <c r="QBI172" s="44"/>
      <c r="QBJ172" s="44"/>
      <c r="QBK172" s="44"/>
      <c r="QBL172" s="44"/>
      <c r="QBM172" s="44"/>
      <c r="QBN172" s="44"/>
      <c r="QBO172" s="44"/>
      <c r="QBP172" s="44"/>
      <c r="QBQ172" s="44"/>
      <c r="QBR172" s="44"/>
      <c r="QBS172" s="44"/>
      <c r="QBT172" s="44"/>
      <c r="QBU172" s="44"/>
      <c r="QBV172" s="44"/>
      <c r="QBW172" s="44"/>
      <c r="QBX172" s="44"/>
      <c r="QBY172" s="44"/>
      <c r="QBZ172" s="44"/>
      <c r="QCA172" s="44"/>
      <c r="QCB172" s="44"/>
      <c r="QCC172" s="44"/>
      <c r="QCD172" s="44"/>
      <c r="QCE172" s="44"/>
      <c r="QCF172" s="44"/>
      <c r="QCG172" s="44"/>
      <c r="QCH172" s="44"/>
      <c r="QCI172" s="44"/>
      <c r="QCJ172" s="44"/>
      <c r="QCK172" s="44"/>
      <c r="QCL172" s="44"/>
      <c r="QCM172" s="44"/>
      <c r="QCN172" s="44"/>
      <c r="QCO172" s="44"/>
      <c r="QCP172" s="44"/>
      <c r="QCQ172" s="44"/>
      <c r="QCR172" s="44"/>
      <c r="QCS172" s="44"/>
      <c r="QCT172" s="44"/>
      <c r="QCU172" s="44"/>
      <c r="QCV172" s="44"/>
      <c r="QCW172" s="44"/>
      <c r="QCX172" s="44"/>
      <c r="QCY172" s="44"/>
      <c r="QCZ172" s="44"/>
      <c r="QDA172" s="44"/>
      <c r="QDB172" s="44"/>
      <c r="QDC172" s="44"/>
      <c r="QDD172" s="44"/>
      <c r="QDE172" s="44"/>
      <c r="QDF172" s="44"/>
      <c r="QDG172" s="44"/>
      <c r="QDH172" s="44"/>
      <c r="QDI172" s="44"/>
      <c r="QDJ172" s="44"/>
      <c r="QDK172" s="44"/>
      <c r="QDL172" s="44"/>
      <c r="QDM172" s="44"/>
      <c r="QDN172" s="44"/>
      <c r="QDO172" s="44"/>
      <c r="QDP172" s="44"/>
      <c r="QDQ172" s="44"/>
      <c r="QDR172" s="44"/>
      <c r="QDS172" s="44"/>
      <c r="QDT172" s="44"/>
      <c r="QDU172" s="44"/>
      <c r="QDV172" s="44"/>
      <c r="QDW172" s="44"/>
      <c r="QDX172" s="44"/>
      <c r="QDY172" s="44"/>
      <c r="QDZ172" s="44"/>
      <c r="QEA172" s="44"/>
      <c r="QEB172" s="44"/>
      <c r="QEC172" s="44"/>
      <c r="QED172" s="44"/>
      <c r="QEE172" s="44"/>
      <c r="QEF172" s="44"/>
      <c r="QEG172" s="44"/>
      <c r="QEH172" s="44"/>
      <c r="QEI172" s="44"/>
      <c r="QEJ172" s="44"/>
      <c r="QEK172" s="44"/>
      <c r="QEL172" s="44"/>
      <c r="QEM172" s="44"/>
      <c r="QEN172" s="44"/>
      <c r="QEO172" s="44"/>
      <c r="QEP172" s="44"/>
      <c r="QEQ172" s="44"/>
      <c r="QER172" s="44"/>
      <c r="QES172" s="44"/>
      <c r="QET172" s="44"/>
      <c r="QEU172" s="44"/>
      <c r="QEV172" s="44"/>
      <c r="QEW172" s="44"/>
      <c r="QEX172" s="44"/>
      <c r="QEY172" s="44"/>
      <c r="QEZ172" s="44"/>
      <c r="QFA172" s="44"/>
      <c r="QFB172" s="44"/>
      <c r="QFC172" s="44"/>
      <c r="QFD172" s="44"/>
      <c r="QFE172" s="44"/>
      <c r="QFF172" s="44"/>
      <c r="QFG172" s="44"/>
      <c r="QFH172" s="44"/>
      <c r="QFI172" s="44"/>
      <c r="QFJ172" s="44"/>
      <c r="QFK172" s="44"/>
      <c r="QFL172" s="44"/>
      <c r="QFM172" s="44"/>
      <c r="QFN172" s="44"/>
      <c r="QFO172" s="44"/>
      <c r="QFP172" s="44"/>
      <c r="QFQ172" s="44"/>
      <c r="QFR172" s="44"/>
      <c r="QFS172" s="44"/>
      <c r="QFT172" s="44"/>
      <c r="QFU172" s="44"/>
      <c r="QFV172" s="44"/>
      <c r="QFW172" s="44"/>
      <c r="QFX172" s="44"/>
      <c r="QFY172" s="44"/>
      <c r="QFZ172" s="44"/>
      <c r="QGA172" s="44"/>
      <c r="QGB172" s="44"/>
      <c r="QGC172" s="44"/>
      <c r="QGD172" s="44"/>
      <c r="QGE172" s="44"/>
      <c r="QGF172" s="44"/>
      <c r="QGG172" s="44"/>
      <c r="QGH172" s="44"/>
      <c r="QGI172" s="44"/>
      <c r="QGJ172" s="44"/>
      <c r="QGK172" s="44"/>
      <c r="QGL172" s="44"/>
      <c r="QGM172" s="44"/>
      <c r="QGN172" s="44"/>
      <c r="QGO172" s="44"/>
      <c r="QGP172" s="44"/>
      <c r="QGQ172" s="44"/>
      <c r="QGR172" s="44"/>
      <c r="QGS172" s="44"/>
      <c r="QGT172" s="44"/>
      <c r="QGU172" s="44"/>
      <c r="QGV172" s="44"/>
      <c r="QGW172" s="44"/>
      <c r="QGX172" s="44"/>
      <c r="QGY172" s="44"/>
      <c r="QGZ172" s="44"/>
      <c r="QHA172" s="44"/>
      <c r="QHB172" s="44"/>
      <c r="QHC172" s="44"/>
      <c r="QHD172" s="44"/>
      <c r="QHE172" s="44"/>
      <c r="QHF172" s="44"/>
      <c r="QHG172" s="44"/>
      <c r="QHH172" s="44"/>
      <c r="QHI172" s="44"/>
      <c r="QHJ172" s="44"/>
      <c r="QHK172" s="44"/>
      <c r="QHL172" s="44"/>
      <c r="QHM172" s="44"/>
      <c r="QHN172" s="44"/>
      <c r="QHO172" s="44"/>
      <c r="QHP172" s="44"/>
      <c r="QHQ172" s="44"/>
      <c r="QHR172" s="44"/>
      <c r="QHS172" s="44"/>
      <c r="QHT172" s="44"/>
      <c r="QHU172" s="44"/>
      <c r="QHV172" s="44"/>
      <c r="QHW172" s="44"/>
      <c r="QHX172" s="44"/>
      <c r="QHY172" s="44"/>
      <c r="QHZ172" s="44"/>
      <c r="QIA172" s="44"/>
      <c r="QIB172" s="44"/>
      <c r="QIC172" s="44"/>
      <c r="QID172" s="44"/>
      <c r="QIE172" s="44"/>
      <c r="QIF172" s="44"/>
      <c r="QIG172" s="44"/>
      <c r="QIH172" s="44"/>
      <c r="QII172" s="44"/>
      <c r="QIJ172" s="44"/>
      <c r="QIK172" s="44"/>
      <c r="QIL172" s="44"/>
      <c r="QIM172" s="44"/>
      <c r="QIN172" s="44"/>
      <c r="QIO172" s="44"/>
      <c r="QIP172" s="44"/>
      <c r="QIQ172" s="44"/>
      <c r="QIR172" s="44"/>
      <c r="QIS172" s="44"/>
      <c r="QIT172" s="44"/>
      <c r="QIU172" s="44"/>
      <c r="QIV172" s="44"/>
      <c r="QIW172" s="44"/>
      <c r="QIX172" s="44"/>
      <c r="QIY172" s="44"/>
      <c r="QIZ172" s="44"/>
      <c r="QJA172" s="44"/>
      <c r="QJB172" s="44"/>
      <c r="QJC172" s="44"/>
      <c r="QJD172" s="44"/>
      <c r="QJE172" s="44"/>
      <c r="QJF172" s="44"/>
      <c r="QJG172" s="44"/>
      <c r="QJH172" s="44"/>
      <c r="QJI172" s="44"/>
      <c r="QJJ172" s="44"/>
      <c r="QJK172" s="44"/>
      <c r="QJL172" s="44"/>
      <c r="QJM172" s="44"/>
      <c r="QJN172" s="44"/>
      <c r="QJO172" s="44"/>
      <c r="QJP172" s="44"/>
      <c r="QJQ172" s="44"/>
      <c r="QJR172" s="44"/>
      <c r="QJS172" s="44"/>
      <c r="QJT172" s="44"/>
      <c r="QJU172" s="44"/>
      <c r="QJV172" s="44"/>
      <c r="QJW172" s="44"/>
      <c r="QJX172" s="44"/>
      <c r="QJY172" s="44"/>
      <c r="QJZ172" s="44"/>
      <c r="QKA172" s="44"/>
      <c r="QKB172" s="44"/>
      <c r="QKC172" s="44"/>
      <c r="QKD172" s="44"/>
      <c r="QKE172" s="44"/>
      <c r="QKF172" s="44"/>
      <c r="QKG172" s="44"/>
      <c r="QKH172" s="44"/>
      <c r="QKI172" s="44"/>
      <c r="QKJ172" s="44"/>
      <c r="QKK172" s="44"/>
      <c r="QKL172" s="44"/>
      <c r="QKM172" s="44"/>
      <c r="QKN172" s="44"/>
      <c r="QKO172" s="44"/>
      <c r="QKP172" s="44"/>
      <c r="QKQ172" s="44"/>
      <c r="QKR172" s="44"/>
      <c r="QKS172" s="44"/>
      <c r="QKT172" s="44"/>
      <c r="QKU172" s="44"/>
      <c r="QKV172" s="44"/>
      <c r="QKW172" s="44"/>
      <c r="QKX172" s="44"/>
      <c r="QKY172" s="44"/>
      <c r="QKZ172" s="44"/>
      <c r="QLA172" s="44"/>
      <c r="QLB172" s="44"/>
      <c r="QLC172" s="44"/>
      <c r="QLD172" s="44"/>
      <c r="QLE172" s="44"/>
      <c r="QLF172" s="44"/>
      <c r="QLG172" s="44"/>
      <c r="QLH172" s="44"/>
      <c r="QLI172" s="44"/>
      <c r="QLJ172" s="44"/>
      <c r="QLK172" s="44"/>
      <c r="QLL172" s="44"/>
      <c r="QLM172" s="44"/>
      <c r="QLN172" s="44"/>
      <c r="QLO172" s="44"/>
      <c r="QLP172" s="44"/>
      <c r="QLQ172" s="44"/>
      <c r="QLR172" s="44"/>
      <c r="QLS172" s="44"/>
      <c r="QLT172" s="44"/>
      <c r="QLU172" s="44"/>
      <c r="QLV172" s="44"/>
      <c r="QLW172" s="44"/>
      <c r="QLX172" s="44"/>
      <c r="QLY172" s="44"/>
      <c r="QLZ172" s="44"/>
      <c r="QMA172" s="44"/>
      <c r="QMB172" s="44"/>
      <c r="QMC172" s="44"/>
      <c r="QMD172" s="44"/>
      <c r="QME172" s="44"/>
      <c r="QMF172" s="44"/>
      <c r="QMG172" s="44"/>
      <c r="QMH172" s="44"/>
      <c r="QMI172" s="44"/>
      <c r="QMJ172" s="44"/>
      <c r="QMK172" s="44"/>
      <c r="QML172" s="44"/>
      <c r="QMM172" s="44"/>
      <c r="QMN172" s="44"/>
      <c r="QMO172" s="44"/>
      <c r="QMP172" s="44"/>
      <c r="QMQ172" s="44"/>
      <c r="QMR172" s="44"/>
      <c r="QMS172" s="44"/>
      <c r="QMT172" s="44"/>
      <c r="QMU172" s="44"/>
      <c r="QMV172" s="44"/>
      <c r="QMW172" s="44"/>
      <c r="QMX172" s="44"/>
      <c r="QMY172" s="44"/>
      <c r="QMZ172" s="44"/>
      <c r="QNA172" s="44"/>
      <c r="QNB172" s="44"/>
      <c r="QNC172" s="44"/>
      <c r="QND172" s="44"/>
      <c r="QNE172" s="44"/>
      <c r="QNF172" s="44"/>
      <c r="QNG172" s="44"/>
      <c r="QNH172" s="44"/>
      <c r="QNI172" s="44"/>
      <c r="QNJ172" s="44"/>
      <c r="QNK172" s="44"/>
      <c r="QNL172" s="44"/>
      <c r="QNM172" s="44"/>
      <c r="QNN172" s="44"/>
      <c r="QNO172" s="44"/>
      <c r="QNP172" s="44"/>
      <c r="QNQ172" s="44"/>
      <c r="QNR172" s="44"/>
      <c r="QNS172" s="44"/>
      <c r="QNT172" s="44"/>
      <c r="QNU172" s="44"/>
      <c r="QNV172" s="44"/>
      <c r="QNW172" s="44"/>
      <c r="QNX172" s="44"/>
      <c r="QNY172" s="44"/>
      <c r="QNZ172" s="44"/>
      <c r="QOA172" s="44"/>
      <c r="QOB172" s="44"/>
      <c r="QOC172" s="44"/>
      <c r="QOD172" s="44"/>
      <c r="QOE172" s="44"/>
      <c r="QOF172" s="44"/>
      <c r="QOG172" s="44"/>
      <c r="QOH172" s="44"/>
      <c r="QOI172" s="44"/>
      <c r="QOJ172" s="44"/>
      <c r="QOK172" s="44"/>
      <c r="QOL172" s="44"/>
      <c r="QOM172" s="44"/>
      <c r="QON172" s="44"/>
      <c r="QOO172" s="44"/>
      <c r="QOP172" s="44"/>
      <c r="QOQ172" s="44"/>
      <c r="QOR172" s="44"/>
      <c r="QOS172" s="44"/>
      <c r="QOT172" s="44"/>
      <c r="QOU172" s="44"/>
      <c r="QOV172" s="44"/>
      <c r="QOW172" s="44"/>
      <c r="QOX172" s="44"/>
      <c r="QOY172" s="44"/>
      <c r="QOZ172" s="44"/>
      <c r="QPA172" s="44"/>
      <c r="QPB172" s="44"/>
      <c r="QPC172" s="44"/>
      <c r="QPD172" s="44"/>
      <c r="QPE172" s="44"/>
      <c r="QPF172" s="44"/>
      <c r="QPG172" s="44"/>
      <c r="QPH172" s="44"/>
      <c r="QPI172" s="44"/>
      <c r="QPJ172" s="44"/>
      <c r="QPK172" s="44"/>
      <c r="QPL172" s="44"/>
      <c r="QPM172" s="44"/>
      <c r="QPN172" s="44"/>
      <c r="QPO172" s="44"/>
      <c r="QPP172" s="44"/>
      <c r="QPQ172" s="44"/>
      <c r="QPR172" s="44"/>
      <c r="QPS172" s="44"/>
      <c r="QPT172" s="44"/>
      <c r="QPU172" s="44"/>
      <c r="QPV172" s="44"/>
      <c r="QPW172" s="44"/>
      <c r="QPX172" s="44"/>
      <c r="QPY172" s="44"/>
      <c r="QPZ172" s="44"/>
      <c r="QQA172" s="44"/>
      <c r="QQB172" s="44"/>
      <c r="QQC172" s="44"/>
      <c r="QQD172" s="44"/>
      <c r="QQE172" s="44"/>
      <c r="QQF172" s="44"/>
      <c r="QQG172" s="44"/>
      <c r="QQH172" s="44"/>
      <c r="QQI172" s="44"/>
      <c r="QQJ172" s="44"/>
      <c r="QQK172" s="44"/>
      <c r="QQL172" s="44"/>
      <c r="QQM172" s="44"/>
      <c r="QQN172" s="44"/>
      <c r="QQO172" s="44"/>
      <c r="QQP172" s="44"/>
      <c r="QQQ172" s="44"/>
      <c r="QQR172" s="44"/>
      <c r="QQS172" s="44"/>
      <c r="QQT172" s="44"/>
      <c r="QQU172" s="44"/>
      <c r="QQV172" s="44"/>
      <c r="QQW172" s="44"/>
      <c r="QQX172" s="44"/>
      <c r="QQY172" s="44"/>
      <c r="QQZ172" s="44"/>
      <c r="QRA172" s="44"/>
      <c r="QRB172" s="44"/>
      <c r="QRC172" s="44"/>
      <c r="QRD172" s="44"/>
      <c r="QRE172" s="44"/>
      <c r="QRF172" s="44"/>
      <c r="QRG172" s="44"/>
      <c r="QRH172" s="44"/>
      <c r="QRI172" s="44"/>
      <c r="QRJ172" s="44"/>
      <c r="QRK172" s="44"/>
      <c r="QRL172" s="44"/>
      <c r="QRM172" s="44"/>
      <c r="QRN172" s="44"/>
      <c r="QRO172" s="44"/>
      <c r="QRP172" s="44"/>
      <c r="QRQ172" s="44"/>
      <c r="QRR172" s="44"/>
      <c r="QRS172" s="44"/>
      <c r="QRT172" s="44"/>
      <c r="QRU172" s="44"/>
      <c r="QRV172" s="44"/>
      <c r="QRW172" s="44"/>
      <c r="QRX172" s="44"/>
      <c r="QRY172" s="44"/>
      <c r="QRZ172" s="44"/>
      <c r="QSA172" s="44"/>
      <c r="QSB172" s="44"/>
      <c r="QSC172" s="44"/>
      <c r="QSD172" s="44"/>
      <c r="QSE172" s="44"/>
      <c r="QSF172" s="44"/>
      <c r="QSG172" s="44"/>
      <c r="QSH172" s="44"/>
      <c r="QSI172" s="44"/>
      <c r="QSJ172" s="44"/>
      <c r="QSK172" s="44"/>
      <c r="QSL172" s="44"/>
      <c r="QSM172" s="44"/>
      <c r="QSN172" s="44"/>
      <c r="QSO172" s="44"/>
      <c r="QSP172" s="44"/>
      <c r="QSQ172" s="44"/>
      <c r="QSR172" s="44"/>
      <c r="QSS172" s="44"/>
      <c r="QST172" s="44"/>
      <c r="QSU172" s="44"/>
      <c r="QSV172" s="44"/>
      <c r="QSW172" s="44"/>
      <c r="QSX172" s="44"/>
      <c r="QSY172" s="44"/>
      <c r="QSZ172" s="44"/>
      <c r="QTA172" s="44"/>
      <c r="QTB172" s="44"/>
      <c r="QTC172" s="44"/>
      <c r="QTD172" s="44"/>
      <c r="QTE172" s="44"/>
      <c r="QTF172" s="44"/>
      <c r="QTG172" s="44"/>
      <c r="QTH172" s="44"/>
      <c r="QTI172" s="44"/>
      <c r="QTJ172" s="44"/>
      <c r="QTK172" s="44"/>
      <c r="QTL172" s="44"/>
      <c r="QTM172" s="44"/>
      <c r="QTN172" s="44"/>
      <c r="QTO172" s="44"/>
      <c r="QTP172" s="44"/>
      <c r="QTQ172" s="44"/>
      <c r="QTR172" s="44"/>
      <c r="QTS172" s="44"/>
      <c r="QTT172" s="44"/>
      <c r="QTU172" s="44"/>
      <c r="QTV172" s="44"/>
      <c r="QTW172" s="44"/>
      <c r="QTX172" s="44"/>
      <c r="QTY172" s="44"/>
      <c r="QTZ172" s="44"/>
      <c r="QUA172" s="44"/>
      <c r="QUB172" s="44"/>
      <c r="QUC172" s="44"/>
      <c r="QUD172" s="44"/>
      <c r="QUE172" s="44"/>
      <c r="QUF172" s="44"/>
      <c r="QUG172" s="44"/>
      <c r="QUH172" s="44"/>
      <c r="QUI172" s="44"/>
      <c r="QUJ172" s="44"/>
      <c r="QUK172" s="44"/>
      <c r="QUL172" s="44"/>
      <c r="QUM172" s="44"/>
      <c r="QUN172" s="44"/>
      <c r="QUO172" s="44"/>
      <c r="QUP172" s="44"/>
      <c r="QUQ172" s="44"/>
      <c r="QUR172" s="44"/>
      <c r="QUS172" s="44"/>
      <c r="QUT172" s="44"/>
      <c r="QUU172" s="44"/>
      <c r="QUV172" s="44"/>
      <c r="QUW172" s="44"/>
      <c r="QUX172" s="44"/>
      <c r="QUY172" s="44"/>
      <c r="QUZ172" s="44"/>
      <c r="QVA172" s="44"/>
      <c r="QVB172" s="44"/>
      <c r="QVC172" s="44"/>
      <c r="QVD172" s="44"/>
      <c r="QVE172" s="44"/>
      <c r="QVF172" s="44"/>
      <c r="QVG172" s="44"/>
      <c r="QVH172" s="44"/>
      <c r="QVI172" s="44"/>
      <c r="QVJ172" s="44"/>
      <c r="QVK172" s="44"/>
      <c r="QVL172" s="44"/>
      <c r="QVM172" s="44"/>
      <c r="QVN172" s="44"/>
      <c r="QVO172" s="44"/>
      <c r="QVP172" s="44"/>
      <c r="QVQ172" s="44"/>
      <c r="QVR172" s="44"/>
      <c r="QVS172" s="44"/>
      <c r="QVT172" s="44"/>
      <c r="QVU172" s="44"/>
      <c r="QVV172" s="44"/>
      <c r="QVW172" s="44"/>
      <c r="QVX172" s="44"/>
      <c r="QVY172" s="44"/>
      <c r="QVZ172" s="44"/>
      <c r="QWA172" s="44"/>
      <c r="QWB172" s="44"/>
      <c r="QWC172" s="44"/>
      <c r="QWD172" s="44"/>
      <c r="QWE172" s="44"/>
      <c r="QWF172" s="44"/>
      <c r="QWG172" s="44"/>
      <c r="QWH172" s="44"/>
      <c r="QWI172" s="44"/>
      <c r="QWJ172" s="44"/>
      <c r="QWK172" s="44"/>
      <c r="QWL172" s="44"/>
      <c r="QWM172" s="44"/>
      <c r="QWN172" s="44"/>
      <c r="QWO172" s="44"/>
      <c r="QWP172" s="44"/>
      <c r="QWQ172" s="44"/>
      <c r="QWR172" s="44"/>
      <c r="QWS172" s="44"/>
      <c r="QWT172" s="44"/>
      <c r="QWU172" s="44"/>
      <c r="QWV172" s="44"/>
      <c r="QWW172" s="44"/>
      <c r="QWX172" s="44"/>
      <c r="QWY172" s="44"/>
      <c r="QWZ172" s="44"/>
      <c r="QXA172" s="44"/>
      <c r="QXB172" s="44"/>
      <c r="QXC172" s="44"/>
      <c r="QXD172" s="44"/>
      <c r="QXE172" s="44"/>
      <c r="QXF172" s="44"/>
      <c r="QXG172" s="44"/>
      <c r="QXH172" s="44"/>
      <c r="QXI172" s="44"/>
      <c r="QXJ172" s="44"/>
      <c r="QXK172" s="44"/>
      <c r="QXL172" s="44"/>
      <c r="QXM172" s="44"/>
      <c r="QXN172" s="44"/>
      <c r="QXO172" s="44"/>
      <c r="QXP172" s="44"/>
      <c r="QXQ172" s="44"/>
      <c r="QXR172" s="44"/>
      <c r="QXS172" s="44"/>
      <c r="QXT172" s="44"/>
      <c r="QXU172" s="44"/>
      <c r="QXV172" s="44"/>
      <c r="QXW172" s="44"/>
      <c r="QXX172" s="44"/>
      <c r="QXY172" s="44"/>
      <c r="QXZ172" s="44"/>
      <c r="QYA172" s="44"/>
      <c r="QYB172" s="44"/>
      <c r="QYC172" s="44"/>
      <c r="QYD172" s="44"/>
      <c r="QYE172" s="44"/>
      <c r="QYF172" s="44"/>
      <c r="QYG172" s="44"/>
      <c r="QYH172" s="44"/>
      <c r="QYI172" s="44"/>
      <c r="QYJ172" s="44"/>
      <c r="QYK172" s="44"/>
      <c r="QYL172" s="44"/>
      <c r="QYM172" s="44"/>
      <c r="QYN172" s="44"/>
      <c r="QYO172" s="44"/>
      <c r="QYP172" s="44"/>
      <c r="QYQ172" s="44"/>
      <c r="QYR172" s="44"/>
      <c r="QYS172" s="44"/>
      <c r="QYT172" s="44"/>
      <c r="QYU172" s="44"/>
      <c r="QYV172" s="44"/>
      <c r="QYW172" s="44"/>
      <c r="QYX172" s="44"/>
      <c r="QYY172" s="44"/>
      <c r="QYZ172" s="44"/>
      <c r="QZA172" s="44"/>
      <c r="QZB172" s="44"/>
      <c r="QZC172" s="44"/>
      <c r="QZD172" s="44"/>
      <c r="QZE172" s="44"/>
      <c r="QZF172" s="44"/>
      <c r="QZG172" s="44"/>
      <c r="QZH172" s="44"/>
      <c r="QZI172" s="44"/>
      <c r="QZJ172" s="44"/>
      <c r="QZK172" s="44"/>
      <c r="QZL172" s="44"/>
      <c r="QZM172" s="44"/>
      <c r="QZN172" s="44"/>
      <c r="QZO172" s="44"/>
      <c r="QZP172" s="44"/>
      <c r="QZQ172" s="44"/>
      <c r="QZR172" s="44"/>
      <c r="QZS172" s="44"/>
      <c r="QZT172" s="44"/>
      <c r="QZU172" s="44"/>
      <c r="QZV172" s="44"/>
      <c r="QZW172" s="44"/>
      <c r="QZX172" s="44"/>
      <c r="QZY172" s="44"/>
      <c r="QZZ172" s="44"/>
      <c r="RAA172" s="44"/>
      <c r="RAB172" s="44"/>
      <c r="RAC172" s="44"/>
      <c r="RAD172" s="44"/>
      <c r="RAE172" s="44"/>
      <c r="RAF172" s="44"/>
      <c r="RAG172" s="44"/>
      <c r="RAH172" s="44"/>
      <c r="RAI172" s="44"/>
      <c r="RAJ172" s="44"/>
      <c r="RAK172" s="44"/>
      <c r="RAL172" s="44"/>
      <c r="RAM172" s="44"/>
      <c r="RAN172" s="44"/>
      <c r="RAO172" s="44"/>
      <c r="RAP172" s="44"/>
      <c r="RAQ172" s="44"/>
      <c r="RAR172" s="44"/>
      <c r="RAS172" s="44"/>
      <c r="RAT172" s="44"/>
      <c r="RAU172" s="44"/>
      <c r="RAV172" s="44"/>
      <c r="RAW172" s="44"/>
      <c r="RAX172" s="44"/>
      <c r="RAY172" s="44"/>
      <c r="RAZ172" s="44"/>
      <c r="RBA172" s="44"/>
      <c r="RBB172" s="44"/>
      <c r="RBC172" s="44"/>
      <c r="RBD172" s="44"/>
      <c r="RBE172" s="44"/>
      <c r="RBF172" s="44"/>
      <c r="RBG172" s="44"/>
      <c r="RBH172" s="44"/>
      <c r="RBI172" s="44"/>
      <c r="RBJ172" s="44"/>
      <c r="RBK172" s="44"/>
      <c r="RBL172" s="44"/>
      <c r="RBM172" s="44"/>
      <c r="RBN172" s="44"/>
      <c r="RBO172" s="44"/>
      <c r="RBP172" s="44"/>
      <c r="RBQ172" s="44"/>
      <c r="RBR172" s="44"/>
      <c r="RBS172" s="44"/>
      <c r="RBT172" s="44"/>
      <c r="RBU172" s="44"/>
      <c r="RBV172" s="44"/>
      <c r="RBW172" s="44"/>
      <c r="RBX172" s="44"/>
      <c r="RBY172" s="44"/>
      <c r="RBZ172" s="44"/>
      <c r="RCA172" s="44"/>
      <c r="RCB172" s="44"/>
      <c r="RCC172" s="44"/>
      <c r="RCD172" s="44"/>
      <c r="RCE172" s="44"/>
      <c r="RCF172" s="44"/>
      <c r="RCG172" s="44"/>
      <c r="RCH172" s="44"/>
      <c r="RCI172" s="44"/>
      <c r="RCJ172" s="44"/>
      <c r="RCK172" s="44"/>
      <c r="RCL172" s="44"/>
      <c r="RCM172" s="44"/>
      <c r="RCN172" s="44"/>
      <c r="RCO172" s="44"/>
      <c r="RCP172" s="44"/>
      <c r="RCQ172" s="44"/>
      <c r="RCR172" s="44"/>
      <c r="RCS172" s="44"/>
      <c r="RCT172" s="44"/>
      <c r="RCU172" s="44"/>
      <c r="RCV172" s="44"/>
      <c r="RCW172" s="44"/>
      <c r="RCX172" s="44"/>
      <c r="RCY172" s="44"/>
      <c r="RCZ172" s="44"/>
      <c r="RDA172" s="44"/>
      <c r="RDB172" s="44"/>
      <c r="RDC172" s="44"/>
      <c r="RDD172" s="44"/>
      <c r="RDE172" s="44"/>
      <c r="RDF172" s="44"/>
      <c r="RDG172" s="44"/>
      <c r="RDH172" s="44"/>
      <c r="RDI172" s="44"/>
      <c r="RDJ172" s="44"/>
      <c r="RDK172" s="44"/>
      <c r="RDL172" s="44"/>
      <c r="RDM172" s="44"/>
      <c r="RDN172" s="44"/>
      <c r="RDO172" s="44"/>
      <c r="RDP172" s="44"/>
      <c r="RDQ172" s="44"/>
      <c r="RDR172" s="44"/>
      <c r="RDS172" s="44"/>
      <c r="RDT172" s="44"/>
      <c r="RDU172" s="44"/>
      <c r="RDV172" s="44"/>
      <c r="RDW172" s="44"/>
      <c r="RDX172" s="44"/>
      <c r="RDY172" s="44"/>
      <c r="RDZ172" s="44"/>
      <c r="REA172" s="44"/>
      <c r="REB172" s="44"/>
      <c r="REC172" s="44"/>
      <c r="RED172" s="44"/>
      <c r="REE172" s="44"/>
      <c r="REF172" s="44"/>
      <c r="REG172" s="44"/>
      <c r="REH172" s="44"/>
      <c r="REI172" s="44"/>
      <c r="REJ172" s="44"/>
      <c r="REK172" s="44"/>
      <c r="REL172" s="44"/>
      <c r="REM172" s="44"/>
      <c r="REN172" s="44"/>
      <c r="REO172" s="44"/>
      <c r="REP172" s="44"/>
      <c r="REQ172" s="44"/>
      <c r="RER172" s="44"/>
      <c r="RES172" s="44"/>
      <c r="RET172" s="44"/>
      <c r="REU172" s="44"/>
      <c r="REV172" s="44"/>
      <c r="REW172" s="44"/>
      <c r="REX172" s="44"/>
      <c r="REY172" s="44"/>
      <c r="REZ172" s="44"/>
      <c r="RFA172" s="44"/>
      <c r="RFB172" s="44"/>
      <c r="RFC172" s="44"/>
      <c r="RFD172" s="44"/>
      <c r="RFE172" s="44"/>
      <c r="RFF172" s="44"/>
      <c r="RFG172" s="44"/>
      <c r="RFH172" s="44"/>
      <c r="RFI172" s="44"/>
      <c r="RFJ172" s="44"/>
      <c r="RFK172" s="44"/>
      <c r="RFL172" s="44"/>
      <c r="RFM172" s="44"/>
      <c r="RFN172" s="44"/>
      <c r="RFO172" s="44"/>
      <c r="RFP172" s="44"/>
      <c r="RFQ172" s="44"/>
      <c r="RFR172" s="44"/>
      <c r="RFS172" s="44"/>
      <c r="RFT172" s="44"/>
      <c r="RFU172" s="44"/>
      <c r="RFV172" s="44"/>
      <c r="RFW172" s="44"/>
      <c r="RFX172" s="44"/>
      <c r="RFY172" s="44"/>
      <c r="RFZ172" s="44"/>
      <c r="RGA172" s="44"/>
      <c r="RGB172" s="44"/>
      <c r="RGC172" s="44"/>
      <c r="RGD172" s="44"/>
      <c r="RGE172" s="44"/>
      <c r="RGF172" s="44"/>
      <c r="RGG172" s="44"/>
      <c r="RGH172" s="44"/>
      <c r="RGI172" s="44"/>
      <c r="RGJ172" s="44"/>
      <c r="RGK172" s="44"/>
      <c r="RGL172" s="44"/>
      <c r="RGM172" s="44"/>
      <c r="RGN172" s="44"/>
      <c r="RGO172" s="44"/>
      <c r="RGP172" s="44"/>
      <c r="RGQ172" s="44"/>
      <c r="RGR172" s="44"/>
      <c r="RGS172" s="44"/>
      <c r="RGT172" s="44"/>
      <c r="RGU172" s="44"/>
      <c r="RGV172" s="44"/>
      <c r="RGW172" s="44"/>
      <c r="RGX172" s="44"/>
      <c r="RGY172" s="44"/>
      <c r="RGZ172" s="44"/>
      <c r="RHA172" s="44"/>
      <c r="RHB172" s="44"/>
      <c r="RHC172" s="44"/>
      <c r="RHD172" s="44"/>
      <c r="RHE172" s="44"/>
      <c r="RHF172" s="44"/>
      <c r="RHG172" s="44"/>
      <c r="RHH172" s="44"/>
      <c r="RHI172" s="44"/>
      <c r="RHJ172" s="44"/>
      <c r="RHK172" s="44"/>
      <c r="RHL172" s="44"/>
      <c r="RHM172" s="44"/>
      <c r="RHN172" s="44"/>
      <c r="RHO172" s="44"/>
      <c r="RHP172" s="44"/>
      <c r="RHQ172" s="44"/>
      <c r="RHR172" s="44"/>
      <c r="RHS172" s="44"/>
      <c r="RHT172" s="44"/>
      <c r="RHU172" s="44"/>
      <c r="RHV172" s="44"/>
      <c r="RHW172" s="44"/>
      <c r="RHX172" s="44"/>
      <c r="RHY172" s="44"/>
      <c r="RHZ172" s="44"/>
      <c r="RIA172" s="44"/>
      <c r="RIB172" s="44"/>
      <c r="RIC172" s="44"/>
      <c r="RID172" s="44"/>
      <c r="RIE172" s="44"/>
      <c r="RIF172" s="44"/>
      <c r="RIG172" s="44"/>
      <c r="RIH172" s="44"/>
      <c r="RII172" s="44"/>
      <c r="RIJ172" s="44"/>
      <c r="RIK172" s="44"/>
      <c r="RIL172" s="44"/>
      <c r="RIM172" s="44"/>
      <c r="RIN172" s="44"/>
      <c r="RIO172" s="44"/>
      <c r="RIP172" s="44"/>
      <c r="RIQ172" s="44"/>
      <c r="RIR172" s="44"/>
      <c r="RIS172" s="44"/>
      <c r="RIT172" s="44"/>
      <c r="RIU172" s="44"/>
      <c r="RIV172" s="44"/>
      <c r="RIW172" s="44"/>
      <c r="RIX172" s="44"/>
      <c r="RIY172" s="44"/>
      <c r="RIZ172" s="44"/>
      <c r="RJA172" s="44"/>
      <c r="RJB172" s="44"/>
      <c r="RJC172" s="44"/>
      <c r="RJD172" s="44"/>
      <c r="RJE172" s="44"/>
      <c r="RJF172" s="44"/>
      <c r="RJG172" s="44"/>
      <c r="RJH172" s="44"/>
      <c r="RJI172" s="44"/>
      <c r="RJJ172" s="44"/>
      <c r="RJK172" s="44"/>
      <c r="RJL172" s="44"/>
      <c r="RJM172" s="44"/>
      <c r="RJN172" s="44"/>
      <c r="RJO172" s="44"/>
      <c r="RJP172" s="44"/>
      <c r="RJQ172" s="44"/>
      <c r="RJR172" s="44"/>
      <c r="RJS172" s="44"/>
      <c r="RJT172" s="44"/>
      <c r="RJU172" s="44"/>
      <c r="RJV172" s="44"/>
      <c r="RJW172" s="44"/>
      <c r="RJX172" s="44"/>
      <c r="RJY172" s="44"/>
      <c r="RJZ172" s="44"/>
      <c r="RKA172" s="44"/>
      <c r="RKB172" s="44"/>
      <c r="RKC172" s="44"/>
      <c r="RKD172" s="44"/>
      <c r="RKE172" s="44"/>
      <c r="RKF172" s="44"/>
      <c r="RKG172" s="44"/>
      <c r="RKH172" s="44"/>
      <c r="RKI172" s="44"/>
      <c r="RKJ172" s="44"/>
      <c r="RKK172" s="44"/>
      <c r="RKL172" s="44"/>
      <c r="RKM172" s="44"/>
      <c r="RKN172" s="44"/>
      <c r="RKO172" s="44"/>
      <c r="RKP172" s="44"/>
      <c r="RKQ172" s="44"/>
      <c r="RKR172" s="44"/>
      <c r="RKS172" s="44"/>
      <c r="RKT172" s="44"/>
      <c r="RKU172" s="44"/>
      <c r="RKV172" s="44"/>
      <c r="RKW172" s="44"/>
      <c r="RKX172" s="44"/>
      <c r="RKY172" s="44"/>
      <c r="RKZ172" s="44"/>
      <c r="RLA172" s="44"/>
      <c r="RLB172" s="44"/>
      <c r="RLC172" s="44"/>
      <c r="RLD172" s="44"/>
      <c r="RLE172" s="44"/>
      <c r="RLF172" s="44"/>
      <c r="RLG172" s="44"/>
      <c r="RLH172" s="44"/>
      <c r="RLI172" s="44"/>
      <c r="RLJ172" s="44"/>
      <c r="RLK172" s="44"/>
      <c r="RLL172" s="44"/>
      <c r="RLM172" s="44"/>
      <c r="RLN172" s="44"/>
      <c r="RLO172" s="44"/>
      <c r="RLP172" s="44"/>
      <c r="RLQ172" s="44"/>
      <c r="RLR172" s="44"/>
      <c r="RLS172" s="44"/>
      <c r="RLT172" s="44"/>
      <c r="RLU172" s="44"/>
      <c r="RLV172" s="44"/>
      <c r="RLW172" s="44"/>
      <c r="RLX172" s="44"/>
      <c r="RLY172" s="44"/>
      <c r="RLZ172" s="44"/>
      <c r="RMA172" s="44"/>
      <c r="RMB172" s="44"/>
      <c r="RMC172" s="44"/>
      <c r="RMD172" s="44"/>
      <c r="RME172" s="44"/>
      <c r="RMF172" s="44"/>
      <c r="RMG172" s="44"/>
      <c r="RMH172" s="44"/>
      <c r="RMI172" s="44"/>
      <c r="RMJ172" s="44"/>
      <c r="RMK172" s="44"/>
      <c r="RML172" s="44"/>
      <c r="RMM172" s="44"/>
      <c r="RMN172" s="44"/>
      <c r="RMO172" s="44"/>
      <c r="RMP172" s="44"/>
      <c r="RMQ172" s="44"/>
      <c r="RMR172" s="44"/>
      <c r="RMS172" s="44"/>
      <c r="RMT172" s="44"/>
      <c r="RMU172" s="44"/>
      <c r="RMV172" s="44"/>
      <c r="RMW172" s="44"/>
      <c r="RMX172" s="44"/>
      <c r="RMY172" s="44"/>
      <c r="RMZ172" s="44"/>
      <c r="RNA172" s="44"/>
      <c r="RNB172" s="44"/>
      <c r="RNC172" s="44"/>
      <c r="RND172" s="44"/>
      <c r="RNE172" s="44"/>
      <c r="RNF172" s="44"/>
      <c r="RNG172" s="44"/>
      <c r="RNH172" s="44"/>
      <c r="RNI172" s="44"/>
      <c r="RNJ172" s="44"/>
      <c r="RNK172" s="44"/>
      <c r="RNL172" s="44"/>
      <c r="RNM172" s="44"/>
      <c r="RNN172" s="44"/>
      <c r="RNO172" s="44"/>
      <c r="RNP172" s="44"/>
      <c r="RNQ172" s="44"/>
      <c r="RNR172" s="44"/>
      <c r="RNS172" s="44"/>
      <c r="RNT172" s="44"/>
      <c r="RNU172" s="44"/>
      <c r="RNV172" s="44"/>
      <c r="RNW172" s="44"/>
      <c r="RNX172" s="44"/>
      <c r="RNY172" s="44"/>
      <c r="RNZ172" s="44"/>
      <c r="ROA172" s="44"/>
      <c r="ROB172" s="44"/>
      <c r="ROC172" s="44"/>
      <c r="ROD172" s="44"/>
      <c r="ROE172" s="44"/>
      <c r="ROF172" s="44"/>
      <c r="ROG172" s="44"/>
      <c r="ROH172" s="44"/>
      <c r="ROI172" s="44"/>
      <c r="ROJ172" s="44"/>
      <c r="ROK172" s="44"/>
      <c r="ROL172" s="44"/>
      <c r="ROM172" s="44"/>
      <c r="RON172" s="44"/>
      <c r="ROO172" s="44"/>
      <c r="ROP172" s="44"/>
      <c r="ROQ172" s="44"/>
      <c r="ROR172" s="44"/>
      <c r="ROS172" s="44"/>
      <c r="ROT172" s="44"/>
      <c r="ROU172" s="44"/>
      <c r="ROV172" s="44"/>
      <c r="ROW172" s="44"/>
      <c r="ROX172" s="44"/>
      <c r="ROY172" s="44"/>
      <c r="ROZ172" s="44"/>
      <c r="RPA172" s="44"/>
      <c r="RPB172" s="44"/>
      <c r="RPC172" s="44"/>
      <c r="RPD172" s="44"/>
      <c r="RPE172" s="44"/>
      <c r="RPF172" s="44"/>
      <c r="RPG172" s="44"/>
      <c r="RPH172" s="44"/>
      <c r="RPI172" s="44"/>
      <c r="RPJ172" s="44"/>
      <c r="RPK172" s="44"/>
      <c r="RPL172" s="44"/>
      <c r="RPM172" s="44"/>
      <c r="RPN172" s="44"/>
      <c r="RPO172" s="44"/>
      <c r="RPP172" s="44"/>
      <c r="RPQ172" s="44"/>
      <c r="RPR172" s="44"/>
      <c r="RPS172" s="44"/>
      <c r="RPT172" s="44"/>
      <c r="RPU172" s="44"/>
      <c r="RPV172" s="44"/>
      <c r="RPW172" s="44"/>
      <c r="RPX172" s="44"/>
      <c r="RPY172" s="44"/>
      <c r="RPZ172" s="44"/>
      <c r="RQA172" s="44"/>
      <c r="RQB172" s="44"/>
      <c r="RQC172" s="44"/>
      <c r="RQD172" s="44"/>
      <c r="RQE172" s="44"/>
      <c r="RQF172" s="44"/>
      <c r="RQG172" s="44"/>
      <c r="RQH172" s="44"/>
      <c r="RQI172" s="44"/>
      <c r="RQJ172" s="44"/>
      <c r="RQK172" s="44"/>
      <c r="RQL172" s="44"/>
      <c r="RQM172" s="44"/>
      <c r="RQN172" s="44"/>
      <c r="RQO172" s="44"/>
      <c r="RQP172" s="44"/>
      <c r="RQQ172" s="44"/>
      <c r="RQR172" s="44"/>
      <c r="RQS172" s="44"/>
      <c r="RQT172" s="44"/>
      <c r="RQU172" s="44"/>
      <c r="RQV172" s="44"/>
      <c r="RQW172" s="44"/>
      <c r="RQX172" s="44"/>
      <c r="RQY172" s="44"/>
      <c r="RQZ172" s="44"/>
      <c r="RRA172" s="44"/>
      <c r="RRB172" s="44"/>
      <c r="RRC172" s="44"/>
      <c r="RRD172" s="44"/>
      <c r="RRE172" s="44"/>
      <c r="RRF172" s="44"/>
      <c r="RRG172" s="44"/>
      <c r="RRH172" s="44"/>
      <c r="RRI172" s="44"/>
      <c r="RRJ172" s="44"/>
      <c r="RRK172" s="44"/>
      <c r="RRL172" s="44"/>
      <c r="RRM172" s="44"/>
      <c r="RRN172" s="44"/>
      <c r="RRO172" s="44"/>
      <c r="RRP172" s="44"/>
      <c r="RRQ172" s="44"/>
      <c r="RRR172" s="44"/>
      <c r="RRS172" s="44"/>
      <c r="RRT172" s="44"/>
      <c r="RRU172" s="44"/>
      <c r="RRV172" s="44"/>
      <c r="RRW172" s="44"/>
      <c r="RRX172" s="44"/>
      <c r="RRY172" s="44"/>
      <c r="RRZ172" s="44"/>
      <c r="RSA172" s="44"/>
      <c r="RSB172" s="44"/>
      <c r="RSC172" s="44"/>
      <c r="RSD172" s="44"/>
      <c r="RSE172" s="44"/>
      <c r="RSF172" s="44"/>
      <c r="RSG172" s="44"/>
      <c r="RSH172" s="44"/>
      <c r="RSI172" s="44"/>
      <c r="RSJ172" s="44"/>
      <c r="RSK172" s="44"/>
      <c r="RSL172" s="44"/>
      <c r="RSM172" s="44"/>
      <c r="RSN172" s="44"/>
      <c r="RSO172" s="44"/>
      <c r="RSP172" s="44"/>
      <c r="RSQ172" s="44"/>
      <c r="RSR172" s="44"/>
      <c r="RSS172" s="44"/>
      <c r="RST172" s="44"/>
      <c r="RSU172" s="44"/>
      <c r="RSV172" s="44"/>
      <c r="RSW172" s="44"/>
      <c r="RSX172" s="44"/>
      <c r="RSY172" s="44"/>
      <c r="RSZ172" s="44"/>
      <c r="RTA172" s="44"/>
      <c r="RTB172" s="44"/>
      <c r="RTC172" s="44"/>
      <c r="RTD172" s="44"/>
      <c r="RTE172" s="44"/>
      <c r="RTF172" s="44"/>
      <c r="RTG172" s="44"/>
      <c r="RTH172" s="44"/>
      <c r="RTI172" s="44"/>
      <c r="RTJ172" s="44"/>
      <c r="RTK172" s="44"/>
      <c r="RTL172" s="44"/>
      <c r="RTM172" s="44"/>
      <c r="RTN172" s="44"/>
      <c r="RTO172" s="44"/>
      <c r="RTP172" s="44"/>
      <c r="RTQ172" s="44"/>
      <c r="RTR172" s="44"/>
      <c r="RTS172" s="44"/>
      <c r="RTT172" s="44"/>
      <c r="RTU172" s="44"/>
      <c r="RTV172" s="44"/>
      <c r="RTW172" s="44"/>
      <c r="RTX172" s="44"/>
      <c r="RTY172" s="44"/>
      <c r="RTZ172" s="44"/>
      <c r="RUA172" s="44"/>
      <c r="RUB172" s="44"/>
      <c r="RUC172" s="44"/>
      <c r="RUD172" s="44"/>
      <c r="RUE172" s="44"/>
      <c r="RUF172" s="44"/>
      <c r="RUG172" s="44"/>
      <c r="RUH172" s="44"/>
      <c r="RUI172" s="44"/>
      <c r="RUJ172" s="44"/>
      <c r="RUK172" s="44"/>
      <c r="RUL172" s="44"/>
      <c r="RUM172" s="44"/>
      <c r="RUN172" s="44"/>
      <c r="RUO172" s="44"/>
      <c r="RUP172" s="44"/>
      <c r="RUQ172" s="44"/>
      <c r="RUR172" s="44"/>
      <c r="RUS172" s="44"/>
      <c r="RUT172" s="44"/>
      <c r="RUU172" s="44"/>
      <c r="RUV172" s="44"/>
      <c r="RUW172" s="44"/>
      <c r="RUX172" s="44"/>
      <c r="RUY172" s="44"/>
      <c r="RUZ172" s="44"/>
      <c r="RVA172" s="44"/>
      <c r="RVB172" s="44"/>
      <c r="RVC172" s="44"/>
      <c r="RVD172" s="44"/>
      <c r="RVE172" s="44"/>
      <c r="RVF172" s="44"/>
      <c r="RVG172" s="44"/>
      <c r="RVH172" s="44"/>
      <c r="RVI172" s="44"/>
      <c r="RVJ172" s="44"/>
      <c r="RVK172" s="44"/>
      <c r="RVL172" s="44"/>
      <c r="RVM172" s="44"/>
      <c r="RVN172" s="44"/>
      <c r="RVO172" s="44"/>
      <c r="RVP172" s="44"/>
      <c r="RVQ172" s="44"/>
      <c r="RVR172" s="44"/>
      <c r="RVS172" s="44"/>
      <c r="RVT172" s="44"/>
      <c r="RVU172" s="44"/>
      <c r="RVV172" s="44"/>
      <c r="RVW172" s="44"/>
      <c r="RVX172" s="44"/>
      <c r="RVY172" s="44"/>
      <c r="RVZ172" s="44"/>
      <c r="RWA172" s="44"/>
      <c r="RWB172" s="44"/>
      <c r="RWC172" s="44"/>
      <c r="RWD172" s="44"/>
      <c r="RWE172" s="44"/>
      <c r="RWF172" s="44"/>
      <c r="RWG172" s="44"/>
      <c r="RWH172" s="44"/>
      <c r="RWI172" s="44"/>
      <c r="RWJ172" s="44"/>
      <c r="RWK172" s="44"/>
      <c r="RWL172" s="44"/>
      <c r="RWM172" s="44"/>
      <c r="RWN172" s="44"/>
      <c r="RWO172" s="44"/>
      <c r="RWP172" s="44"/>
      <c r="RWQ172" s="44"/>
      <c r="RWR172" s="44"/>
      <c r="RWS172" s="44"/>
      <c r="RWT172" s="44"/>
      <c r="RWU172" s="44"/>
      <c r="RWV172" s="44"/>
      <c r="RWW172" s="44"/>
      <c r="RWX172" s="44"/>
      <c r="RWY172" s="44"/>
      <c r="RWZ172" s="44"/>
      <c r="RXA172" s="44"/>
      <c r="RXB172" s="44"/>
      <c r="RXC172" s="44"/>
      <c r="RXD172" s="44"/>
      <c r="RXE172" s="44"/>
      <c r="RXF172" s="44"/>
      <c r="RXG172" s="44"/>
      <c r="RXH172" s="44"/>
      <c r="RXI172" s="44"/>
      <c r="RXJ172" s="44"/>
      <c r="RXK172" s="44"/>
      <c r="RXL172" s="44"/>
      <c r="RXM172" s="44"/>
      <c r="RXN172" s="44"/>
      <c r="RXO172" s="44"/>
      <c r="RXP172" s="44"/>
      <c r="RXQ172" s="44"/>
      <c r="RXR172" s="44"/>
      <c r="RXS172" s="44"/>
      <c r="RXT172" s="44"/>
      <c r="RXU172" s="44"/>
      <c r="RXV172" s="44"/>
      <c r="RXW172" s="44"/>
      <c r="RXX172" s="44"/>
      <c r="RXY172" s="44"/>
      <c r="RXZ172" s="44"/>
      <c r="RYA172" s="44"/>
      <c r="RYB172" s="44"/>
      <c r="RYC172" s="44"/>
      <c r="RYD172" s="44"/>
      <c r="RYE172" s="44"/>
      <c r="RYF172" s="44"/>
      <c r="RYG172" s="44"/>
      <c r="RYH172" s="44"/>
      <c r="RYI172" s="44"/>
      <c r="RYJ172" s="44"/>
      <c r="RYK172" s="44"/>
      <c r="RYL172" s="44"/>
      <c r="RYM172" s="44"/>
      <c r="RYN172" s="44"/>
      <c r="RYO172" s="44"/>
      <c r="RYP172" s="44"/>
      <c r="RYQ172" s="44"/>
      <c r="RYR172" s="44"/>
      <c r="RYS172" s="44"/>
      <c r="RYT172" s="44"/>
      <c r="RYU172" s="44"/>
      <c r="RYV172" s="44"/>
      <c r="RYW172" s="44"/>
      <c r="RYX172" s="44"/>
      <c r="RYY172" s="44"/>
      <c r="RYZ172" s="44"/>
      <c r="RZA172" s="44"/>
      <c r="RZB172" s="44"/>
      <c r="RZC172" s="44"/>
      <c r="RZD172" s="44"/>
      <c r="RZE172" s="44"/>
      <c r="RZF172" s="44"/>
      <c r="RZG172" s="44"/>
      <c r="RZH172" s="44"/>
      <c r="RZI172" s="44"/>
      <c r="RZJ172" s="44"/>
      <c r="RZK172" s="44"/>
      <c r="RZL172" s="44"/>
      <c r="RZM172" s="44"/>
      <c r="RZN172" s="44"/>
      <c r="RZO172" s="44"/>
      <c r="RZP172" s="44"/>
      <c r="RZQ172" s="44"/>
      <c r="RZR172" s="44"/>
      <c r="RZS172" s="44"/>
      <c r="RZT172" s="44"/>
      <c r="RZU172" s="44"/>
      <c r="RZV172" s="44"/>
      <c r="RZW172" s="44"/>
      <c r="RZX172" s="44"/>
      <c r="RZY172" s="44"/>
      <c r="RZZ172" s="44"/>
      <c r="SAA172" s="44"/>
      <c r="SAB172" s="44"/>
      <c r="SAC172" s="44"/>
      <c r="SAD172" s="44"/>
      <c r="SAE172" s="44"/>
      <c r="SAF172" s="44"/>
      <c r="SAG172" s="44"/>
      <c r="SAH172" s="44"/>
      <c r="SAI172" s="44"/>
      <c r="SAJ172" s="44"/>
      <c r="SAK172" s="44"/>
      <c r="SAL172" s="44"/>
      <c r="SAM172" s="44"/>
      <c r="SAN172" s="44"/>
      <c r="SAO172" s="44"/>
      <c r="SAP172" s="44"/>
      <c r="SAQ172" s="44"/>
      <c r="SAR172" s="44"/>
      <c r="SAS172" s="44"/>
      <c r="SAT172" s="44"/>
      <c r="SAU172" s="44"/>
      <c r="SAV172" s="44"/>
      <c r="SAW172" s="44"/>
      <c r="SAX172" s="44"/>
      <c r="SAY172" s="44"/>
      <c r="SAZ172" s="44"/>
      <c r="SBA172" s="44"/>
      <c r="SBB172" s="44"/>
      <c r="SBC172" s="44"/>
      <c r="SBD172" s="44"/>
      <c r="SBE172" s="44"/>
      <c r="SBF172" s="44"/>
      <c r="SBG172" s="44"/>
      <c r="SBH172" s="44"/>
      <c r="SBI172" s="44"/>
      <c r="SBJ172" s="44"/>
      <c r="SBK172" s="44"/>
      <c r="SBL172" s="44"/>
      <c r="SBM172" s="44"/>
      <c r="SBN172" s="44"/>
      <c r="SBO172" s="44"/>
      <c r="SBP172" s="44"/>
      <c r="SBQ172" s="44"/>
      <c r="SBR172" s="44"/>
      <c r="SBS172" s="44"/>
      <c r="SBT172" s="44"/>
      <c r="SBU172" s="44"/>
      <c r="SBV172" s="44"/>
      <c r="SBW172" s="44"/>
      <c r="SBX172" s="44"/>
      <c r="SBY172" s="44"/>
      <c r="SBZ172" s="44"/>
      <c r="SCA172" s="44"/>
      <c r="SCB172" s="44"/>
      <c r="SCC172" s="44"/>
      <c r="SCD172" s="44"/>
      <c r="SCE172" s="44"/>
      <c r="SCF172" s="44"/>
      <c r="SCG172" s="44"/>
      <c r="SCH172" s="44"/>
      <c r="SCI172" s="44"/>
      <c r="SCJ172" s="44"/>
      <c r="SCK172" s="44"/>
      <c r="SCL172" s="44"/>
      <c r="SCM172" s="44"/>
      <c r="SCN172" s="44"/>
      <c r="SCO172" s="44"/>
      <c r="SCP172" s="44"/>
      <c r="SCQ172" s="44"/>
      <c r="SCR172" s="44"/>
      <c r="SCS172" s="44"/>
      <c r="SCT172" s="44"/>
      <c r="SCU172" s="44"/>
      <c r="SCV172" s="44"/>
      <c r="SCW172" s="44"/>
      <c r="SCX172" s="44"/>
      <c r="SCY172" s="44"/>
      <c r="SCZ172" s="44"/>
      <c r="SDA172" s="44"/>
      <c r="SDB172" s="44"/>
      <c r="SDC172" s="44"/>
      <c r="SDD172" s="44"/>
      <c r="SDE172" s="44"/>
      <c r="SDF172" s="44"/>
      <c r="SDG172" s="44"/>
      <c r="SDH172" s="44"/>
      <c r="SDI172" s="44"/>
      <c r="SDJ172" s="44"/>
      <c r="SDK172" s="44"/>
      <c r="SDL172" s="44"/>
      <c r="SDM172" s="44"/>
      <c r="SDN172" s="44"/>
      <c r="SDO172" s="44"/>
      <c r="SDP172" s="44"/>
      <c r="SDQ172" s="44"/>
      <c r="SDR172" s="44"/>
      <c r="SDS172" s="44"/>
      <c r="SDT172" s="44"/>
      <c r="SDU172" s="44"/>
      <c r="SDV172" s="44"/>
      <c r="SDW172" s="44"/>
      <c r="SDX172" s="44"/>
      <c r="SDY172" s="44"/>
      <c r="SDZ172" s="44"/>
      <c r="SEA172" s="44"/>
      <c r="SEB172" s="44"/>
      <c r="SEC172" s="44"/>
      <c r="SED172" s="44"/>
      <c r="SEE172" s="44"/>
      <c r="SEF172" s="44"/>
      <c r="SEG172" s="44"/>
      <c r="SEH172" s="44"/>
      <c r="SEI172" s="44"/>
      <c r="SEJ172" s="44"/>
      <c r="SEK172" s="44"/>
      <c r="SEL172" s="44"/>
      <c r="SEM172" s="44"/>
      <c r="SEN172" s="44"/>
      <c r="SEO172" s="44"/>
      <c r="SEP172" s="44"/>
      <c r="SEQ172" s="44"/>
      <c r="SER172" s="44"/>
      <c r="SES172" s="44"/>
      <c r="SET172" s="44"/>
      <c r="SEU172" s="44"/>
      <c r="SEV172" s="44"/>
      <c r="SEW172" s="44"/>
      <c r="SEX172" s="44"/>
      <c r="SEY172" s="44"/>
      <c r="SEZ172" s="44"/>
      <c r="SFA172" s="44"/>
      <c r="SFB172" s="44"/>
      <c r="SFC172" s="44"/>
      <c r="SFD172" s="44"/>
      <c r="SFE172" s="44"/>
      <c r="SFF172" s="44"/>
      <c r="SFG172" s="44"/>
      <c r="SFH172" s="44"/>
      <c r="SFI172" s="44"/>
      <c r="SFJ172" s="44"/>
      <c r="SFK172" s="44"/>
      <c r="SFL172" s="44"/>
      <c r="SFM172" s="44"/>
      <c r="SFN172" s="44"/>
      <c r="SFO172" s="44"/>
      <c r="SFP172" s="44"/>
      <c r="SFQ172" s="44"/>
      <c r="SFR172" s="44"/>
      <c r="SFS172" s="44"/>
      <c r="SFT172" s="44"/>
      <c r="SFU172" s="44"/>
      <c r="SFV172" s="44"/>
      <c r="SFW172" s="44"/>
      <c r="SFX172" s="44"/>
      <c r="SFY172" s="44"/>
      <c r="SFZ172" s="44"/>
      <c r="SGA172" s="44"/>
      <c r="SGB172" s="44"/>
      <c r="SGC172" s="44"/>
      <c r="SGD172" s="44"/>
      <c r="SGE172" s="44"/>
      <c r="SGF172" s="44"/>
      <c r="SGG172" s="44"/>
      <c r="SGH172" s="44"/>
      <c r="SGI172" s="44"/>
      <c r="SGJ172" s="44"/>
      <c r="SGK172" s="44"/>
      <c r="SGL172" s="44"/>
      <c r="SGM172" s="44"/>
      <c r="SGN172" s="44"/>
      <c r="SGO172" s="44"/>
      <c r="SGP172" s="44"/>
      <c r="SGQ172" s="44"/>
      <c r="SGR172" s="44"/>
      <c r="SGS172" s="44"/>
      <c r="SGT172" s="44"/>
      <c r="SGU172" s="44"/>
      <c r="SGV172" s="44"/>
      <c r="SGW172" s="44"/>
      <c r="SGX172" s="44"/>
      <c r="SGY172" s="44"/>
      <c r="SGZ172" s="44"/>
      <c r="SHA172" s="44"/>
      <c r="SHB172" s="44"/>
      <c r="SHC172" s="44"/>
      <c r="SHD172" s="44"/>
      <c r="SHE172" s="44"/>
      <c r="SHF172" s="44"/>
      <c r="SHG172" s="44"/>
      <c r="SHH172" s="44"/>
      <c r="SHI172" s="44"/>
      <c r="SHJ172" s="44"/>
      <c r="SHK172" s="44"/>
      <c r="SHL172" s="44"/>
      <c r="SHM172" s="44"/>
      <c r="SHN172" s="44"/>
      <c r="SHO172" s="44"/>
      <c r="SHP172" s="44"/>
      <c r="SHQ172" s="44"/>
      <c r="SHR172" s="44"/>
      <c r="SHS172" s="44"/>
      <c r="SHT172" s="44"/>
      <c r="SHU172" s="44"/>
      <c r="SHV172" s="44"/>
      <c r="SHW172" s="44"/>
      <c r="SHX172" s="44"/>
      <c r="SHY172" s="44"/>
      <c r="SHZ172" s="44"/>
      <c r="SIA172" s="44"/>
      <c r="SIB172" s="44"/>
      <c r="SIC172" s="44"/>
      <c r="SID172" s="44"/>
      <c r="SIE172" s="44"/>
      <c r="SIF172" s="44"/>
      <c r="SIG172" s="44"/>
      <c r="SIH172" s="44"/>
      <c r="SII172" s="44"/>
      <c r="SIJ172" s="44"/>
      <c r="SIK172" s="44"/>
      <c r="SIL172" s="44"/>
      <c r="SIM172" s="44"/>
      <c r="SIN172" s="44"/>
      <c r="SIO172" s="44"/>
      <c r="SIP172" s="44"/>
      <c r="SIQ172" s="44"/>
      <c r="SIR172" s="44"/>
      <c r="SIS172" s="44"/>
      <c r="SIT172" s="44"/>
      <c r="SIU172" s="44"/>
      <c r="SIV172" s="44"/>
      <c r="SIW172" s="44"/>
      <c r="SIX172" s="44"/>
      <c r="SIY172" s="44"/>
      <c r="SIZ172" s="44"/>
      <c r="SJA172" s="44"/>
      <c r="SJB172" s="44"/>
      <c r="SJC172" s="44"/>
      <c r="SJD172" s="44"/>
      <c r="SJE172" s="44"/>
      <c r="SJF172" s="44"/>
      <c r="SJG172" s="44"/>
      <c r="SJH172" s="44"/>
      <c r="SJI172" s="44"/>
      <c r="SJJ172" s="44"/>
      <c r="SJK172" s="44"/>
      <c r="SJL172" s="44"/>
      <c r="SJM172" s="44"/>
      <c r="SJN172" s="44"/>
      <c r="SJO172" s="44"/>
      <c r="SJP172" s="44"/>
      <c r="SJQ172" s="44"/>
      <c r="SJR172" s="44"/>
      <c r="SJS172" s="44"/>
      <c r="SJT172" s="44"/>
      <c r="SJU172" s="44"/>
      <c r="SJV172" s="44"/>
      <c r="SJW172" s="44"/>
      <c r="SJX172" s="44"/>
      <c r="SJY172" s="44"/>
      <c r="SJZ172" s="44"/>
      <c r="SKA172" s="44"/>
      <c r="SKB172" s="44"/>
      <c r="SKC172" s="44"/>
      <c r="SKD172" s="44"/>
      <c r="SKE172" s="44"/>
      <c r="SKF172" s="44"/>
      <c r="SKG172" s="44"/>
      <c r="SKH172" s="44"/>
      <c r="SKI172" s="44"/>
      <c r="SKJ172" s="44"/>
      <c r="SKK172" s="44"/>
      <c r="SKL172" s="44"/>
      <c r="SKM172" s="44"/>
      <c r="SKN172" s="44"/>
      <c r="SKO172" s="44"/>
      <c r="SKP172" s="44"/>
      <c r="SKQ172" s="44"/>
      <c r="SKR172" s="44"/>
      <c r="SKS172" s="44"/>
      <c r="SKT172" s="44"/>
      <c r="SKU172" s="44"/>
      <c r="SKV172" s="44"/>
      <c r="SKW172" s="44"/>
      <c r="SKX172" s="44"/>
      <c r="SKY172" s="44"/>
      <c r="SKZ172" s="44"/>
      <c r="SLA172" s="44"/>
      <c r="SLB172" s="44"/>
      <c r="SLC172" s="44"/>
      <c r="SLD172" s="44"/>
      <c r="SLE172" s="44"/>
      <c r="SLF172" s="44"/>
      <c r="SLG172" s="44"/>
      <c r="SLH172" s="44"/>
      <c r="SLI172" s="44"/>
      <c r="SLJ172" s="44"/>
      <c r="SLK172" s="44"/>
      <c r="SLL172" s="44"/>
      <c r="SLM172" s="44"/>
      <c r="SLN172" s="44"/>
      <c r="SLO172" s="44"/>
      <c r="SLP172" s="44"/>
      <c r="SLQ172" s="44"/>
      <c r="SLR172" s="44"/>
      <c r="SLS172" s="44"/>
      <c r="SLT172" s="44"/>
      <c r="SLU172" s="44"/>
      <c r="SLV172" s="44"/>
      <c r="SLW172" s="44"/>
      <c r="SLX172" s="44"/>
      <c r="SLY172" s="44"/>
      <c r="SLZ172" s="44"/>
      <c r="SMA172" s="44"/>
      <c r="SMB172" s="44"/>
      <c r="SMC172" s="44"/>
      <c r="SMD172" s="44"/>
      <c r="SME172" s="44"/>
      <c r="SMF172" s="44"/>
      <c r="SMG172" s="44"/>
      <c r="SMH172" s="44"/>
      <c r="SMI172" s="44"/>
      <c r="SMJ172" s="44"/>
      <c r="SMK172" s="44"/>
      <c r="SML172" s="44"/>
      <c r="SMM172" s="44"/>
      <c r="SMN172" s="44"/>
      <c r="SMO172" s="44"/>
      <c r="SMP172" s="44"/>
      <c r="SMQ172" s="44"/>
      <c r="SMR172" s="44"/>
      <c r="SMS172" s="44"/>
      <c r="SMT172" s="44"/>
      <c r="SMU172" s="44"/>
      <c r="SMV172" s="44"/>
      <c r="SMW172" s="44"/>
      <c r="SMX172" s="44"/>
      <c r="SMY172" s="44"/>
      <c r="SMZ172" s="44"/>
      <c r="SNA172" s="44"/>
      <c r="SNB172" s="44"/>
      <c r="SNC172" s="44"/>
      <c r="SND172" s="44"/>
      <c r="SNE172" s="44"/>
      <c r="SNF172" s="44"/>
      <c r="SNG172" s="44"/>
      <c r="SNH172" s="44"/>
      <c r="SNI172" s="44"/>
      <c r="SNJ172" s="44"/>
      <c r="SNK172" s="44"/>
      <c r="SNL172" s="44"/>
      <c r="SNM172" s="44"/>
      <c r="SNN172" s="44"/>
      <c r="SNO172" s="44"/>
      <c r="SNP172" s="44"/>
      <c r="SNQ172" s="44"/>
      <c r="SNR172" s="44"/>
      <c r="SNS172" s="44"/>
      <c r="SNT172" s="44"/>
      <c r="SNU172" s="44"/>
      <c r="SNV172" s="44"/>
      <c r="SNW172" s="44"/>
      <c r="SNX172" s="44"/>
      <c r="SNY172" s="44"/>
      <c r="SNZ172" s="44"/>
      <c r="SOA172" s="44"/>
      <c r="SOB172" s="44"/>
      <c r="SOC172" s="44"/>
      <c r="SOD172" s="44"/>
      <c r="SOE172" s="44"/>
      <c r="SOF172" s="44"/>
      <c r="SOG172" s="44"/>
      <c r="SOH172" s="44"/>
      <c r="SOI172" s="44"/>
      <c r="SOJ172" s="44"/>
      <c r="SOK172" s="44"/>
      <c r="SOL172" s="44"/>
      <c r="SOM172" s="44"/>
      <c r="SON172" s="44"/>
      <c r="SOO172" s="44"/>
      <c r="SOP172" s="44"/>
      <c r="SOQ172" s="44"/>
      <c r="SOR172" s="44"/>
      <c r="SOS172" s="44"/>
      <c r="SOT172" s="44"/>
      <c r="SOU172" s="44"/>
      <c r="SOV172" s="44"/>
      <c r="SOW172" s="44"/>
      <c r="SOX172" s="44"/>
      <c r="SOY172" s="44"/>
      <c r="SOZ172" s="44"/>
      <c r="SPA172" s="44"/>
      <c r="SPB172" s="44"/>
      <c r="SPC172" s="44"/>
      <c r="SPD172" s="44"/>
      <c r="SPE172" s="44"/>
      <c r="SPF172" s="44"/>
      <c r="SPG172" s="44"/>
      <c r="SPH172" s="44"/>
      <c r="SPI172" s="44"/>
      <c r="SPJ172" s="44"/>
      <c r="SPK172" s="44"/>
      <c r="SPL172" s="44"/>
      <c r="SPM172" s="44"/>
      <c r="SPN172" s="44"/>
      <c r="SPO172" s="44"/>
      <c r="SPP172" s="44"/>
      <c r="SPQ172" s="44"/>
      <c r="SPR172" s="44"/>
      <c r="SPS172" s="44"/>
      <c r="SPT172" s="44"/>
      <c r="SPU172" s="44"/>
      <c r="SPV172" s="44"/>
      <c r="SPW172" s="44"/>
      <c r="SPX172" s="44"/>
      <c r="SPY172" s="44"/>
      <c r="SPZ172" s="44"/>
      <c r="SQA172" s="44"/>
      <c r="SQB172" s="44"/>
      <c r="SQC172" s="44"/>
      <c r="SQD172" s="44"/>
      <c r="SQE172" s="44"/>
      <c r="SQF172" s="44"/>
      <c r="SQG172" s="44"/>
      <c r="SQH172" s="44"/>
      <c r="SQI172" s="44"/>
      <c r="SQJ172" s="44"/>
      <c r="SQK172" s="44"/>
      <c r="SQL172" s="44"/>
      <c r="SQM172" s="44"/>
      <c r="SQN172" s="44"/>
      <c r="SQO172" s="44"/>
      <c r="SQP172" s="44"/>
      <c r="SQQ172" s="44"/>
      <c r="SQR172" s="44"/>
      <c r="SQS172" s="44"/>
      <c r="SQT172" s="44"/>
      <c r="SQU172" s="44"/>
      <c r="SQV172" s="44"/>
      <c r="SQW172" s="44"/>
      <c r="SQX172" s="44"/>
      <c r="SQY172" s="44"/>
      <c r="SQZ172" s="44"/>
      <c r="SRA172" s="44"/>
      <c r="SRB172" s="44"/>
      <c r="SRC172" s="44"/>
      <c r="SRD172" s="44"/>
      <c r="SRE172" s="44"/>
      <c r="SRF172" s="44"/>
      <c r="SRG172" s="44"/>
      <c r="SRH172" s="44"/>
      <c r="SRI172" s="44"/>
      <c r="SRJ172" s="44"/>
      <c r="SRK172" s="44"/>
      <c r="SRL172" s="44"/>
      <c r="SRM172" s="44"/>
      <c r="SRN172" s="44"/>
      <c r="SRO172" s="44"/>
      <c r="SRP172" s="44"/>
      <c r="SRQ172" s="44"/>
      <c r="SRR172" s="44"/>
      <c r="SRS172" s="44"/>
      <c r="SRT172" s="44"/>
      <c r="SRU172" s="44"/>
      <c r="SRV172" s="44"/>
      <c r="SRW172" s="44"/>
      <c r="SRX172" s="44"/>
      <c r="SRY172" s="44"/>
      <c r="SRZ172" s="44"/>
      <c r="SSA172" s="44"/>
      <c r="SSB172" s="44"/>
      <c r="SSC172" s="44"/>
      <c r="SSD172" s="44"/>
      <c r="SSE172" s="44"/>
      <c r="SSF172" s="44"/>
      <c r="SSG172" s="44"/>
      <c r="SSH172" s="44"/>
      <c r="SSI172" s="44"/>
      <c r="SSJ172" s="44"/>
      <c r="SSK172" s="44"/>
      <c r="SSL172" s="44"/>
      <c r="SSM172" s="44"/>
      <c r="SSN172" s="44"/>
      <c r="SSO172" s="44"/>
      <c r="SSP172" s="44"/>
      <c r="SSQ172" s="44"/>
      <c r="SSR172" s="44"/>
      <c r="SSS172" s="44"/>
      <c r="SST172" s="44"/>
      <c r="SSU172" s="44"/>
      <c r="SSV172" s="44"/>
      <c r="SSW172" s="44"/>
      <c r="SSX172" s="44"/>
      <c r="SSY172" s="44"/>
      <c r="SSZ172" s="44"/>
      <c r="STA172" s="44"/>
      <c r="STB172" s="44"/>
      <c r="STC172" s="44"/>
      <c r="STD172" s="44"/>
      <c r="STE172" s="44"/>
      <c r="STF172" s="44"/>
      <c r="STG172" s="44"/>
      <c r="STH172" s="44"/>
      <c r="STI172" s="44"/>
      <c r="STJ172" s="44"/>
      <c r="STK172" s="44"/>
      <c r="STL172" s="44"/>
      <c r="STM172" s="44"/>
      <c r="STN172" s="44"/>
      <c r="STO172" s="44"/>
      <c r="STP172" s="44"/>
      <c r="STQ172" s="44"/>
      <c r="STR172" s="44"/>
      <c r="STS172" s="44"/>
      <c r="STT172" s="44"/>
      <c r="STU172" s="44"/>
      <c r="STV172" s="44"/>
      <c r="STW172" s="44"/>
      <c r="STX172" s="44"/>
      <c r="STY172" s="44"/>
      <c r="STZ172" s="44"/>
      <c r="SUA172" s="44"/>
      <c r="SUB172" s="44"/>
      <c r="SUC172" s="44"/>
      <c r="SUD172" s="44"/>
      <c r="SUE172" s="44"/>
      <c r="SUF172" s="44"/>
      <c r="SUG172" s="44"/>
      <c r="SUH172" s="44"/>
      <c r="SUI172" s="44"/>
      <c r="SUJ172" s="44"/>
      <c r="SUK172" s="44"/>
      <c r="SUL172" s="44"/>
      <c r="SUM172" s="44"/>
      <c r="SUN172" s="44"/>
      <c r="SUO172" s="44"/>
      <c r="SUP172" s="44"/>
      <c r="SUQ172" s="44"/>
      <c r="SUR172" s="44"/>
      <c r="SUS172" s="44"/>
      <c r="SUT172" s="44"/>
      <c r="SUU172" s="44"/>
      <c r="SUV172" s="44"/>
      <c r="SUW172" s="44"/>
      <c r="SUX172" s="44"/>
      <c r="SUY172" s="44"/>
      <c r="SUZ172" s="44"/>
      <c r="SVA172" s="44"/>
      <c r="SVB172" s="44"/>
      <c r="SVC172" s="44"/>
      <c r="SVD172" s="44"/>
      <c r="SVE172" s="44"/>
      <c r="SVF172" s="44"/>
      <c r="SVG172" s="44"/>
      <c r="SVH172" s="44"/>
      <c r="SVI172" s="44"/>
      <c r="SVJ172" s="44"/>
      <c r="SVK172" s="44"/>
      <c r="SVL172" s="44"/>
      <c r="SVM172" s="44"/>
      <c r="SVN172" s="44"/>
      <c r="SVO172" s="44"/>
      <c r="SVP172" s="44"/>
      <c r="SVQ172" s="44"/>
      <c r="SVR172" s="44"/>
      <c r="SVS172" s="44"/>
      <c r="SVT172" s="44"/>
      <c r="SVU172" s="44"/>
      <c r="SVV172" s="44"/>
      <c r="SVW172" s="44"/>
      <c r="SVX172" s="44"/>
      <c r="SVY172" s="44"/>
      <c r="SVZ172" s="44"/>
      <c r="SWA172" s="44"/>
      <c r="SWB172" s="44"/>
      <c r="SWC172" s="44"/>
      <c r="SWD172" s="44"/>
      <c r="SWE172" s="44"/>
      <c r="SWF172" s="44"/>
      <c r="SWG172" s="44"/>
      <c r="SWH172" s="44"/>
      <c r="SWI172" s="44"/>
      <c r="SWJ172" s="44"/>
      <c r="SWK172" s="44"/>
      <c r="SWL172" s="44"/>
      <c r="SWM172" s="44"/>
      <c r="SWN172" s="44"/>
      <c r="SWO172" s="44"/>
      <c r="SWP172" s="44"/>
      <c r="SWQ172" s="44"/>
      <c r="SWR172" s="44"/>
      <c r="SWS172" s="44"/>
      <c r="SWT172" s="44"/>
      <c r="SWU172" s="44"/>
      <c r="SWV172" s="44"/>
      <c r="SWW172" s="44"/>
      <c r="SWX172" s="44"/>
      <c r="SWY172" s="44"/>
      <c r="SWZ172" s="44"/>
      <c r="SXA172" s="44"/>
      <c r="SXB172" s="44"/>
      <c r="SXC172" s="44"/>
      <c r="SXD172" s="44"/>
      <c r="SXE172" s="44"/>
      <c r="SXF172" s="44"/>
      <c r="SXG172" s="44"/>
      <c r="SXH172" s="44"/>
      <c r="SXI172" s="44"/>
      <c r="SXJ172" s="44"/>
      <c r="SXK172" s="44"/>
      <c r="SXL172" s="44"/>
      <c r="SXM172" s="44"/>
      <c r="SXN172" s="44"/>
      <c r="SXO172" s="44"/>
      <c r="SXP172" s="44"/>
      <c r="SXQ172" s="44"/>
      <c r="SXR172" s="44"/>
      <c r="SXS172" s="44"/>
      <c r="SXT172" s="44"/>
      <c r="SXU172" s="44"/>
      <c r="SXV172" s="44"/>
      <c r="SXW172" s="44"/>
      <c r="SXX172" s="44"/>
      <c r="SXY172" s="44"/>
      <c r="SXZ172" s="44"/>
      <c r="SYA172" s="44"/>
      <c r="SYB172" s="44"/>
      <c r="SYC172" s="44"/>
      <c r="SYD172" s="44"/>
      <c r="SYE172" s="44"/>
      <c r="SYF172" s="44"/>
      <c r="SYG172" s="44"/>
      <c r="SYH172" s="44"/>
      <c r="SYI172" s="44"/>
      <c r="SYJ172" s="44"/>
      <c r="SYK172" s="44"/>
      <c r="SYL172" s="44"/>
      <c r="SYM172" s="44"/>
      <c r="SYN172" s="44"/>
      <c r="SYO172" s="44"/>
      <c r="SYP172" s="44"/>
      <c r="SYQ172" s="44"/>
      <c r="SYR172" s="44"/>
      <c r="SYS172" s="44"/>
      <c r="SYT172" s="44"/>
      <c r="SYU172" s="44"/>
      <c r="SYV172" s="44"/>
      <c r="SYW172" s="44"/>
      <c r="SYX172" s="44"/>
      <c r="SYY172" s="44"/>
      <c r="SYZ172" s="44"/>
      <c r="SZA172" s="44"/>
      <c r="SZB172" s="44"/>
      <c r="SZC172" s="44"/>
      <c r="SZD172" s="44"/>
      <c r="SZE172" s="44"/>
      <c r="SZF172" s="44"/>
      <c r="SZG172" s="44"/>
      <c r="SZH172" s="44"/>
      <c r="SZI172" s="44"/>
      <c r="SZJ172" s="44"/>
      <c r="SZK172" s="44"/>
      <c r="SZL172" s="44"/>
      <c r="SZM172" s="44"/>
      <c r="SZN172" s="44"/>
      <c r="SZO172" s="44"/>
      <c r="SZP172" s="44"/>
      <c r="SZQ172" s="44"/>
      <c r="SZR172" s="44"/>
      <c r="SZS172" s="44"/>
      <c r="SZT172" s="44"/>
      <c r="SZU172" s="44"/>
      <c r="SZV172" s="44"/>
      <c r="SZW172" s="44"/>
      <c r="SZX172" s="44"/>
      <c r="SZY172" s="44"/>
      <c r="SZZ172" s="44"/>
      <c r="TAA172" s="44"/>
      <c r="TAB172" s="44"/>
      <c r="TAC172" s="44"/>
      <c r="TAD172" s="44"/>
      <c r="TAE172" s="44"/>
      <c r="TAF172" s="44"/>
      <c r="TAG172" s="44"/>
      <c r="TAH172" s="44"/>
      <c r="TAI172" s="44"/>
      <c r="TAJ172" s="44"/>
      <c r="TAK172" s="44"/>
      <c r="TAL172" s="44"/>
      <c r="TAM172" s="44"/>
      <c r="TAN172" s="44"/>
      <c r="TAO172" s="44"/>
      <c r="TAP172" s="44"/>
      <c r="TAQ172" s="44"/>
      <c r="TAR172" s="44"/>
      <c r="TAS172" s="44"/>
      <c r="TAT172" s="44"/>
      <c r="TAU172" s="44"/>
      <c r="TAV172" s="44"/>
      <c r="TAW172" s="44"/>
      <c r="TAX172" s="44"/>
      <c r="TAY172" s="44"/>
      <c r="TAZ172" s="44"/>
      <c r="TBA172" s="44"/>
      <c r="TBB172" s="44"/>
      <c r="TBC172" s="44"/>
      <c r="TBD172" s="44"/>
      <c r="TBE172" s="44"/>
      <c r="TBF172" s="44"/>
      <c r="TBG172" s="44"/>
      <c r="TBH172" s="44"/>
      <c r="TBI172" s="44"/>
      <c r="TBJ172" s="44"/>
      <c r="TBK172" s="44"/>
      <c r="TBL172" s="44"/>
      <c r="TBM172" s="44"/>
      <c r="TBN172" s="44"/>
      <c r="TBO172" s="44"/>
      <c r="TBP172" s="44"/>
      <c r="TBQ172" s="44"/>
      <c r="TBR172" s="44"/>
      <c r="TBS172" s="44"/>
      <c r="TBT172" s="44"/>
      <c r="TBU172" s="44"/>
      <c r="TBV172" s="44"/>
      <c r="TBW172" s="44"/>
      <c r="TBX172" s="44"/>
      <c r="TBY172" s="44"/>
      <c r="TBZ172" s="44"/>
      <c r="TCA172" s="44"/>
      <c r="TCB172" s="44"/>
      <c r="TCC172" s="44"/>
      <c r="TCD172" s="44"/>
      <c r="TCE172" s="44"/>
      <c r="TCF172" s="44"/>
      <c r="TCG172" s="44"/>
      <c r="TCH172" s="44"/>
      <c r="TCI172" s="44"/>
      <c r="TCJ172" s="44"/>
      <c r="TCK172" s="44"/>
      <c r="TCL172" s="44"/>
      <c r="TCM172" s="44"/>
      <c r="TCN172" s="44"/>
      <c r="TCO172" s="44"/>
      <c r="TCP172" s="44"/>
      <c r="TCQ172" s="44"/>
      <c r="TCR172" s="44"/>
      <c r="TCS172" s="44"/>
      <c r="TCT172" s="44"/>
      <c r="TCU172" s="44"/>
      <c r="TCV172" s="44"/>
      <c r="TCW172" s="44"/>
      <c r="TCX172" s="44"/>
      <c r="TCY172" s="44"/>
      <c r="TCZ172" s="44"/>
      <c r="TDA172" s="44"/>
      <c r="TDB172" s="44"/>
      <c r="TDC172" s="44"/>
      <c r="TDD172" s="44"/>
      <c r="TDE172" s="44"/>
      <c r="TDF172" s="44"/>
      <c r="TDG172" s="44"/>
      <c r="TDH172" s="44"/>
      <c r="TDI172" s="44"/>
      <c r="TDJ172" s="44"/>
      <c r="TDK172" s="44"/>
      <c r="TDL172" s="44"/>
      <c r="TDM172" s="44"/>
      <c r="TDN172" s="44"/>
      <c r="TDO172" s="44"/>
      <c r="TDP172" s="44"/>
      <c r="TDQ172" s="44"/>
      <c r="TDR172" s="44"/>
      <c r="TDS172" s="44"/>
      <c r="TDT172" s="44"/>
      <c r="TDU172" s="44"/>
      <c r="TDV172" s="44"/>
      <c r="TDW172" s="44"/>
      <c r="TDX172" s="44"/>
      <c r="TDY172" s="44"/>
      <c r="TDZ172" s="44"/>
      <c r="TEA172" s="44"/>
      <c r="TEB172" s="44"/>
      <c r="TEC172" s="44"/>
      <c r="TED172" s="44"/>
      <c r="TEE172" s="44"/>
      <c r="TEF172" s="44"/>
      <c r="TEG172" s="44"/>
      <c r="TEH172" s="44"/>
      <c r="TEI172" s="44"/>
      <c r="TEJ172" s="44"/>
      <c r="TEK172" s="44"/>
      <c r="TEL172" s="44"/>
      <c r="TEM172" s="44"/>
      <c r="TEN172" s="44"/>
      <c r="TEO172" s="44"/>
      <c r="TEP172" s="44"/>
      <c r="TEQ172" s="44"/>
      <c r="TER172" s="44"/>
      <c r="TES172" s="44"/>
      <c r="TET172" s="44"/>
      <c r="TEU172" s="44"/>
      <c r="TEV172" s="44"/>
      <c r="TEW172" s="44"/>
      <c r="TEX172" s="44"/>
      <c r="TEY172" s="44"/>
      <c r="TEZ172" s="44"/>
      <c r="TFA172" s="44"/>
      <c r="TFB172" s="44"/>
      <c r="TFC172" s="44"/>
      <c r="TFD172" s="44"/>
      <c r="TFE172" s="44"/>
      <c r="TFF172" s="44"/>
      <c r="TFG172" s="44"/>
      <c r="TFH172" s="44"/>
      <c r="TFI172" s="44"/>
      <c r="TFJ172" s="44"/>
      <c r="TFK172" s="44"/>
      <c r="TFL172" s="44"/>
      <c r="TFM172" s="44"/>
      <c r="TFN172" s="44"/>
      <c r="TFO172" s="44"/>
      <c r="TFP172" s="44"/>
      <c r="TFQ172" s="44"/>
      <c r="TFR172" s="44"/>
      <c r="TFS172" s="44"/>
      <c r="TFT172" s="44"/>
      <c r="TFU172" s="44"/>
      <c r="TFV172" s="44"/>
      <c r="TFW172" s="44"/>
      <c r="TFX172" s="44"/>
      <c r="TFY172" s="44"/>
      <c r="TFZ172" s="44"/>
      <c r="TGA172" s="44"/>
      <c r="TGB172" s="44"/>
      <c r="TGC172" s="44"/>
      <c r="TGD172" s="44"/>
      <c r="TGE172" s="44"/>
      <c r="TGF172" s="44"/>
      <c r="TGG172" s="44"/>
      <c r="TGH172" s="44"/>
      <c r="TGI172" s="44"/>
      <c r="TGJ172" s="44"/>
      <c r="TGK172" s="44"/>
      <c r="TGL172" s="44"/>
      <c r="TGM172" s="44"/>
      <c r="TGN172" s="44"/>
      <c r="TGO172" s="44"/>
      <c r="TGP172" s="44"/>
      <c r="TGQ172" s="44"/>
      <c r="TGR172" s="44"/>
      <c r="TGS172" s="44"/>
      <c r="TGT172" s="44"/>
      <c r="TGU172" s="44"/>
      <c r="TGV172" s="44"/>
      <c r="TGW172" s="44"/>
      <c r="TGX172" s="44"/>
      <c r="TGY172" s="44"/>
      <c r="TGZ172" s="44"/>
      <c r="THA172" s="44"/>
      <c r="THB172" s="44"/>
      <c r="THC172" s="44"/>
      <c r="THD172" s="44"/>
      <c r="THE172" s="44"/>
      <c r="THF172" s="44"/>
      <c r="THG172" s="44"/>
      <c r="THH172" s="44"/>
      <c r="THI172" s="44"/>
      <c r="THJ172" s="44"/>
      <c r="THK172" s="44"/>
      <c r="THL172" s="44"/>
      <c r="THM172" s="44"/>
      <c r="THN172" s="44"/>
      <c r="THO172" s="44"/>
      <c r="THP172" s="44"/>
      <c r="THQ172" s="44"/>
      <c r="THR172" s="44"/>
      <c r="THS172" s="44"/>
      <c r="THT172" s="44"/>
      <c r="THU172" s="44"/>
      <c r="THV172" s="44"/>
      <c r="THW172" s="44"/>
      <c r="THX172" s="44"/>
      <c r="THY172" s="44"/>
      <c r="THZ172" s="44"/>
      <c r="TIA172" s="44"/>
      <c r="TIB172" s="44"/>
      <c r="TIC172" s="44"/>
      <c r="TID172" s="44"/>
      <c r="TIE172" s="44"/>
      <c r="TIF172" s="44"/>
      <c r="TIG172" s="44"/>
      <c r="TIH172" s="44"/>
      <c r="TII172" s="44"/>
      <c r="TIJ172" s="44"/>
      <c r="TIK172" s="44"/>
      <c r="TIL172" s="44"/>
      <c r="TIM172" s="44"/>
      <c r="TIN172" s="44"/>
      <c r="TIO172" s="44"/>
      <c r="TIP172" s="44"/>
      <c r="TIQ172" s="44"/>
      <c r="TIR172" s="44"/>
      <c r="TIS172" s="44"/>
      <c r="TIT172" s="44"/>
      <c r="TIU172" s="44"/>
      <c r="TIV172" s="44"/>
      <c r="TIW172" s="44"/>
      <c r="TIX172" s="44"/>
      <c r="TIY172" s="44"/>
      <c r="TIZ172" s="44"/>
      <c r="TJA172" s="44"/>
      <c r="TJB172" s="44"/>
      <c r="TJC172" s="44"/>
      <c r="TJD172" s="44"/>
      <c r="TJE172" s="44"/>
      <c r="TJF172" s="44"/>
      <c r="TJG172" s="44"/>
      <c r="TJH172" s="44"/>
      <c r="TJI172" s="44"/>
      <c r="TJJ172" s="44"/>
      <c r="TJK172" s="44"/>
      <c r="TJL172" s="44"/>
      <c r="TJM172" s="44"/>
      <c r="TJN172" s="44"/>
      <c r="TJO172" s="44"/>
      <c r="TJP172" s="44"/>
      <c r="TJQ172" s="44"/>
      <c r="TJR172" s="44"/>
      <c r="TJS172" s="44"/>
      <c r="TJT172" s="44"/>
      <c r="TJU172" s="44"/>
      <c r="TJV172" s="44"/>
      <c r="TJW172" s="44"/>
      <c r="TJX172" s="44"/>
      <c r="TJY172" s="44"/>
      <c r="TJZ172" s="44"/>
      <c r="TKA172" s="44"/>
      <c r="TKB172" s="44"/>
      <c r="TKC172" s="44"/>
      <c r="TKD172" s="44"/>
      <c r="TKE172" s="44"/>
      <c r="TKF172" s="44"/>
      <c r="TKG172" s="44"/>
      <c r="TKH172" s="44"/>
      <c r="TKI172" s="44"/>
      <c r="TKJ172" s="44"/>
      <c r="TKK172" s="44"/>
      <c r="TKL172" s="44"/>
      <c r="TKM172" s="44"/>
      <c r="TKN172" s="44"/>
      <c r="TKO172" s="44"/>
      <c r="TKP172" s="44"/>
      <c r="TKQ172" s="44"/>
      <c r="TKR172" s="44"/>
      <c r="TKS172" s="44"/>
      <c r="TKT172" s="44"/>
      <c r="TKU172" s="44"/>
      <c r="TKV172" s="44"/>
      <c r="TKW172" s="44"/>
      <c r="TKX172" s="44"/>
      <c r="TKY172" s="44"/>
      <c r="TKZ172" s="44"/>
      <c r="TLA172" s="44"/>
      <c r="TLB172" s="44"/>
      <c r="TLC172" s="44"/>
      <c r="TLD172" s="44"/>
      <c r="TLE172" s="44"/>
      <c r="TLF172" s="44"/>
      <c r="TLG172" s="44"/>
      <c r="TLH172" s="44"/>
      <c r="TLI172" s="44"/>
      <c r="TLJ172" s="44"/>
      <c r="TLK172" s="44"/>
      <c r="TLL172" s="44"/>
      <c r="TLM172" s="44"/>
      <c r="TLN172" s="44"/>
      <c r="TLO172" s="44"/>
      <c r="TLP172" s="44"/>
      <c r="TLQ172" s="44"/>
      <c r="TLR172" s="44"/>
      <c r="TLS172" s="44"/>
      <c r="TLT172" s="44"/>
      <c r="TLU172" s="44"/>
      <c r="TLV172" s="44"/>
      <c r="TLW172" s="44"/>
      <c r="TLX172" s="44"/>
      <c r="TLY172" s="44"/>
      <c r="TLZ172" s="44"/>
      <c r="TMA172" s="44"/>
      <c r="TMB172" s="44"/>
      <c r="TMC172" s="44"/>
      <c r="TMD172" s="44"/>
      <c r="TME172" s="44"/>
      <c r="TMF172" s="44"/>
      <c r="TMG172" s="44"/>
      <c r="TMH172" s="44"/>
      <c r="TMI172" s="44"/>
      <c r="TMJ172" s="44"/>
      <c r="TMK172" s="44"/>
      <c r="TML172" s="44"/>
      <c r="TMM172" s="44"/>
      <c r="TMN172" s="44"/>
      <c r="TMO172" s="44"/>
      <c r="TMP172" s="44"/>
      <c r="TMQ172" s="44"/>
      <c r="TMR172" s="44"/>
      <c r="TMS172" s="44"/>
      <c r="TMT172" s="44"/>
      <c r="TMU172" s="44"/>
      <c r="TMV172" s="44"/>
      <c r="TMW172" s="44"/>
      <c r="TMX172" s="44"/>
      <c r="TMY172" s="44"/>
      <c r="TMZ172" s="44"/>
      <c r="TNA172" s="44"/>
      <c r="TNB172" s="44"/>
      <c r="TNC172" s="44"/>
      <c r="TND172" s="44"/>
      <c r="TNE172" s="44"/>
      <c r="TNF172" s="44"/>
      <c r="TNG172" s="44"/>
      <c r="TNH172" s="44"/>
      <c r="TNI172" s="44"/>
      <c r="TNJ172" s="44"/>
      <c r="TNK172" s="44"/>
      <c r="TNL172" s="44"/>
      <c r="TNM172" s="44"/>
      <c r="TNN172" s="44"/>
      <c r="TNO172" s="44"/>
      <c r="TNP172" s="44"/>
      <c r="TNQ172" s="44"/>
      <c r="TNR172" s="44"/>
      <c r="TNS172" s="44"/>
      <c r="TNT172" s="44"/>
      <c r="TNU172" s="44"/>
      <c r="TNV172" s="44"/>
      <c r="TNW172" s="44"/>
      <c r="TNX172" s="44"/>
      <c r="TNY172" s="44"/>
      <c r="TNZ172" s="44"/>
      <c r="TOA172" s="44"/>
      <c r="TOB172" s="44"/>
      <c r="TOC172" s="44"/>
      <c r="TOD172" s="44"/>
      <c r="TOE172" s="44"/>
      <c r="TOF172" s="44"/>
      <c r="TOG172" s="44"/>
      <c r="TOH172" s="44"/>
      <c r="TOI172" s="44"/>
      <c r="TOJ172" s="44"/>
      <c r="TOK172" s="44"/>
      <c r="TOL172" s="44"/>
      <c r="TOM172" s="44"/>
      <c r="TON172" s="44"/>
      <c r="TOO172" s="44"/>
      <c r="TOP172" s="44"/>
      <c r="TOQ172" s="44"/>
      <c r="TOR172" s="44"/>
      <c r="TOS172" s="44"/>
      <c r="TOT172" s="44"/>
      <c r="TOU172" s="44"/>
      <c r="TOV172" s="44"/>
      <c r="TOW172" s="44"/>
      <c r="TOX172" s="44"/>
      <c r="TOY172" s="44"/>
      <c r="TOZ172" s="44"/>
      <c r="TPA172" s="44"/>
      <c r="TPB172" s="44"/>
      <c r="TPC172" s="44"/>
      <c r="TPD172" s="44"/>
      <c r="TPE172" s="44"/>
      <c r="TPF172" s="44"/>
      <c r="TPG172" s="44"/>
      <c r="TPH172" s="44"/>
      <c r="TPI172" s="44"/>
      <c r="TPJ172" s="44"/>
      <c r="TPK172" s="44"/>
      <c r="TPL172" s="44"/>
      <c r="TPM172" s="44"/>
      <c r="TPN172" s="44"/>
      <c r="TPO172" s="44"/>
      <c r="TPP172" s="44"/>
      <c r="TPQ172" s="44"/>
      <c r="TPR172" s="44"/>
      <c r="TPS172" s="44"/>
      <c r="TPT172" s="44"/>
      <c r="TPU172" s="44"/>
      <c r="TPV172" s="44"/>
      <c r="TPW172" s="44"/>
      <c r="TPX172" s="44"/>
      <c r="TPY172" s="44"/>
      <c r="TPZ172" s="44"/>
      <c r="TQA172" s="44"/>
      <c r="TQB172" s="44"/>
      <c r="TQC172" s="44"/>
      <c r="TQD172" s="44"/>
      <c r="TQE172" s="44"/>
      <c r="TQF172" s="44"/>
      <c r="TQG172" s="44"/>
      <c r="TQH172" s="44"/>
      <c r="TQI172" s="44"/>
      <c r="TQJ172" s="44"/>
      <c r="TQK172" s="44"/>
      <c r="TQL172" s="44"/>
      <c r="TQM172" s="44"/>
      <c r="TQN172" s="44"/>
      <c r="TQO172" s="44"/>
      <c r="TQP172" s="44"/>
      <c r="TQQ172" s="44"/>
      <c r="TQR172" s="44"/>
      <c r="TQS172" s="44"/>
      <c r="TQT172" s="44"/>
      <c r="TQU172" s="44"/>
      <c r="TQV172" s="44"/>
      <c r="TQW172" s="44"/>
      <c r="TQX172" s="44"/>
      <c r="TQY172" s="44"/>
      <c r="TQZ172" s="44"/>
      <c r="TRA172" s="44"/>
      <c r="TRB172" s="44"/>
      <c r="TRC172" s="44"/>
      <c r="TRD172" s="44"/>
      <c r="TRE172" s="44"/>
      <c r="TRF172" s="44"/>
      <c r="TRG172" s="44"/>
      <c r="TRH172" s="44"/>
      <c r="TRI172" s="44"/>
      <c r="TRJ172" s="44"/>
      <c r="TRK172" s="44"/>
      <c r="TRL172" s="44"/>
      <c r="TRM172" s="44"/>
      <c r="TRN172" s="44"/>
      <c r="TRO172" s="44"/>
      <c r="TRP172" s="44"/>
      <c r="TRQ172" s="44"/>
      <c r="TRR172" s="44"/>
      <c r="TRS172" s="44"/>
      <c r="TRT172" s="44"/>
      <c r="TRU172" s="44"/>
      <c r="TRV172" s="44"/>
      <c r="TRW172" s="44"/>
      <c r="TRX172" s="44"/>
      <c r="TRY172" s="44"/>
      <c r="TRZ172" s="44"/>
      <c r="TSA172" s="44"/>
      <c r="TSB172" s="44"/>
      <c r="TSC172" s="44"/>
      <c r="TSD172" s="44"/>
      <c r="TSE172" s="44"/>
      <c r="TSF172" s="44"/>
      <c r="TSG172" s="44"/>
      <c r="TSH172" s="44"/>
      <c r="TSI172" s="44"/>
      <c r="TSJ172" s="44"/>
      <c r="TSK172" s="44"/>
      <c r="TSL172" s="44"/>
      <c r="TSM172" s="44"/>
      <c r="TSN172" s="44"/>
      <c r="TSO172" s="44"/>
      <c r="TSP172" s="44"/>
      <c r="TSQ172" s="44"/>
      <c r="TSR172" s="44"/>
      <c r="TSS172" s="44"/>
      <c r="TST172" s="44"/>
      <c r="TSU172" s="44"/>
      <c r="TSV172" s="44"/>
      <c r="TSW172" s="44"/>
      <c r="TSX172" s="44"/>
      <c r="TSY172" s="44"/>
      <c r="TSZ172" s="44"/>
      <c r="TTA172" s="44"/>
      <c r="TTB172" s="44"/>
      <c r="TTC172" s="44"/>
      <c r="TTD172" s="44"/>
      <c r="TTE172" s="44"/>
      <c r="TTF172" s="44"/>
      <c r="TTG172" s="44"/>
      <c r="TTH172" s="44"/>
      <c r="TTI172" s="44"/>
      <c r="TTJ172" s="44"/>
      <c r="TTK172" s="44"/>
      <c r="TTL172" s="44"/>
      <c r="TTM172" s="44"/>
      <c r="TTN172" s="44"/>
      <c r="TTO172" s="44"/>
      <c r="TTP172" s="44"/>
      <c r="TTQ172" s="44"/>
      <c r="TTR172" s="44"/>
      <c r="TTS172" s="44"/>
      <c r="TTT172" s="44"/>
      <c r="TTU172" s="44"/>
      <c r="TTV172" s="44"/>
      <c r="TTW172" s="44"/>
      <c r="TTX172" s="44"/>
      <c r="TTY172" s="44"/>
      <c r="TTZ172" s="44"/>
      <c r="TUA172" s="44"/>
      <c r="TUB172" s="44"/>
      <c r="TUC172" s="44"/>
      <c r="TUD172" s="44"/>
      <c r="TUE172" s="44"/>
      <c r="TUF172" s="44"/>
      <c r="TUG172" s="44"/>
      <c r="TUH172" s="44"/>
      <c r="TUI172" s="44"/>
      <c r="TUJ172" s="44"/>
      <c r="TUK172" s="44"/>
      <c r="TUL172" s="44"/>
      <c r="TUM172" s="44"/>
      <c r="TUN172" s="44"/>
      <c r="TUO172" s="44"/>
      <c r="TUP172" s="44"/>
      <c r="TUQ172" s="44"/>
      <c r="TUR172" s="44"/>
      <c r="TUS172" s="44"/>
      <c r="TUT172" s="44"/>
      <c r="TUU172" s="44"/>
      <c r="TUV172" s="44"/>
      <c r="TUW172" s="44"/>
      <c r="TUX172" s="44"/>
      <c r="TUY172" s="44"/>
      <c r="TUZ172" s="44"/>
      <c r="TVA172" s="44"/>
      <c r="TVB172" s="44"/>
      <c r="TVC172" s="44"/>
      <c r="TVD172" s="44"/>
      <c r="TVE172" s="44"/>
      <c r="TVF172" s="44"/>
      <c r="TVG172" s="44"/>
      <c r="TVH172" s="44"/>
      <c r="TVI172" s="44"/>
      <c r="TVJ172" s="44"/>
      <c r="TVK172" s="44"/>
      <c r="TVL172" s="44"/>
      <c r="TVM172" s="44"/>
      <c r="TVN172" s="44"/>
      <c r="TVO172" s="44"/>
      <c r="TVP172" s="44"/>
      <c r="TVQ172" s="44"/>
      <c r="TVR172" s="44"/>
      <c r="TVS172" s="44"/>
      <c r="TVT172" s="44"/>
      <c r="TVU172" s="44"/>
      <c r="TVV172" s="44"/>
      <c r="TVW172" s="44"/>
      <c r="TVX172" s="44"/>
      <c r="TVY172" s="44"/>
      <c r="TVZ172" s="44"/>
      <c r="TWA172" s="44"/>
      <c r="TWB172" s="44"/>
      <c r="TWC172" s="44"/>
      <c r="TWD172" s="44"/>
      <c r="TWE172" s="44"/>
      <c r="TWF172" s="44"/>
      <c r="TWG172" s="44"/>
      <c r="TWH172" s="44"/>
      <c r="TWI172" s="44"/>
      <c r="TWJ172" s="44"/>
      <c r="TWK172" s="44"/>
      <c r="TWL172" s="44"/>
      <c r="TWM172" s="44"/>
      <c r="TWN172" s="44"/>
      <c r="TWO172" s="44"/>
      <c r="TWP172" s="44"/>
      <c r="TWQ172" s="44"/>
      <c r="TWR172" s="44"/>
      <c r="TWS172" s="44"/>
      <c r="TWT172" s="44"/>
      <c r="TWU172" s="44"/>
      <c r="TWV172" s="44"/>
      <c r="TWW172" s="44"/>
      <c r="TWX172" s="44"/>
      <c r="TWY172" s="44"/>
      <c r="TWZ172" s="44"/>
      <c r="TXA172" s="44"/>
      <c r="TXB172" s="44"/>
      <c r="TXC172" s="44"/>
      <c r="TXD172" s="44"/>
      <c r="TXE172" s="44"/>
      <c r="TXF172" s="44"/>
      <c r="TXG172" s="44"/>
      <c r="TXH172" s="44"/>
      <c r="TXI172" s="44"/>
      <c r="TXJ172" s="44"/>
      <c r="TXK172" s="44"/>
      <c r="TXL172" s="44"/>
      <c r="TXM172" s="44"/>
      <c r="TXN172" s="44"/>
      <c r="TXO172" s="44"/>
      <c r="TXP172" s="44"/>
      <c r="TXQ172" s="44"/>
      <c r="TXR172" s="44"/>
      <c r="TXS172" s="44"/>
      <c r="TXT172" s="44"/>
      <c r="TXU172" s="44"/>
      <c r="TXV172" s="44"/>
      <c r="TXW172" s="44"/>
      <c r="TXX172" s="44"/>
      <c r="TXY172" s="44"/>
      <c r="TXZ172" s="44"/>
      <c r="TYA172" s="44"/>
      <c r="TYB172" s="44"/>
      <c r="TYC172" s="44"/>
      <c r="TYD172" s="44"/>
      <c r="TYE172" s="44"/>
      <c r="TYF172" s="44"/>
      <c r="TYG172" s="44"/>
      <c r="TYH172" s="44"/>
      <c r="TYI172" s="44"/>
      <c r="TYJ172" s="44"/>
      <c r="TYK172" s="44"/>
      <c r="TYL172" s="44"/>
      <c r="TYM172" s="44"/>
      <c r="TYN172" s="44"/>
      <c r="TYO172" s="44"/>
      <c r="TYP172" s="44"/>
      <c r="TYQ172" s="44"/>
      <c r="TYR172" s="44"/>
      <c r="TYS172" s="44"/>
      <c r="TYT172" s="44"/>
      <c r="TYU172" s="44"/>
      <c r="TYV172" s="44"/>
      <c r="TYW172" s="44"/>
      <c r="TYX172" s="44"/>
      <c r="TYY172" s="44"/>
      <c r="TYZ172" s="44"/>
      <c r="TZA172" s="44"/>
      <c r="TZB172" s="44"/>
      <c r="TZC172" s="44"/>
      <c r="TZD172" s="44"/>
      <c r="TZE172" s="44"/>
      <c r="TZF172" s="44"/>
      <c r="TZG172" s="44"/>
      <c r="TZH172" s="44"/>
      <c r="TZI172" s="44"/>
      <c r="TZJ172" s="44"/>
      <c r="TZK172" s="44"/>
      <c r="TZL172" s="44"/>
      <c r="TZM172" s="44"/>
      <c r="TZN172" s="44"/>
      <c r="TZO172" s="44"/>
      <c r="TZP172" s="44"/>
      <c r="TZQ172" s="44"/>
      <c r="TZR172" s="44"/>
      <c r="TZS172" s="44"/>
      <c r="TZT172" s="44"/>
      <c r="TZU172" s="44"/>
      <c r="TZV172" s="44"/>
      <c r="TZW172" s="44"/>
      <c r="TZX172" s="44"/>
      <c r="TZY172" s="44"/>
      <c r="TZZ172" s="44"/>
      <c r="UAA172" s="44"/>
      <c r="UAB172" s="44"/>
      <c r="UAC172" s="44"/>
      <c r="UAD172" s="44"/>
      <c r="UAE172" s="44"/>
      <c r="UAF172" s="44"/>
      <c r="UAG172" s="44"/>
      <c r="UAH172" s="44"/>
      <c r="UAI172" s="44"/>
      <c r="UAJ172" s="44"/>
      <c r="UAK172" s="44"/>
      <c r="UAL172" s="44"/>
      <c r="UAM172" s="44"/>
      <c r="UAN172" s="44"/>
      <c r="UAO172" s="44"/>
      <c r="UAP172" s="44"/>
      <c r="UAQ172" s="44"/>
      <c r="UAR172" s="44"/>
      <c r="UAS172" s="44"/>
      <c r="UAT172" s="44"/>
      <c r="UAU172" s="44"/>
      <c r="UAV172" s="44"/>
      <c r="UAW172" s="44"/>
      <c r="UAX172" s="44"/>
      <c r="UAY172" s="44"/>
      <c r="UAZ172" s="44"/>
      <c r="UBA172" s="44"/>
      <c r="UBB172" s="44"/>
      <c r="UBC172" s="44"/>
      <c r="UBD172" s="44"/>
      <c r="UBE172" s="44"/>
      <c r="UBF172" s="44"/>
      <c r="UBG172" s="44"/>
      <c r="UBH172" s="44"/>
      <c r="UBI172" s="44"/>
      <c r="UBJ172" s="44"/>
      <c r="UBK172" s="44"/>
      <c r="UBL172" s="44"/>
      <c r="UBM172" s="44"/>
      <c r="UBN172" s="44"/>
      <c r="UBO172" s="44"/>
      <c r="UBP172" s="44"/>
      <c r="UBQ172" s="44"/>
      <c r="UBR172" s="44"/>
      <c r="UBS172" s="44"/>
      <c r="UBT172" s="44"/>
      <c r="UBU172" s="44"/>
      <c r="UBV172" s="44"/>
      <c r="UBW172" s="44"/>
      <c r="UBX172" s="44"/>
      <c r="UBY172" s="44"/>
      <c r="UBZ172" s="44"/>
      <c r="UCA172" s="44"/>
      <c r="UCB172" s="44"/>
      <c r="UCC172" s="44"/>
      <c r="UCD172" s="44"/>
      <c r="UCE172" s="44"/>
      <c r="UCF172" s="44"/>
      <c r="UCG172" s="44"/>
      <c r="UCH172" s="44"/>
      <c r="UCI172" s="44"/>
      <c r="UCJ172" s="44"/>
      <c r="UCK172" s="44"/>
      <c r="UCL172" s="44"/>
      <c r="UCM172" s="44"/>
      <c r="UCN172" s="44"/>
      <c r="UCO172" s="44"/>
      <c r="UCP172" s="44"/>
      <c r="UCQ172" s="44"/>
      <c r="UCR172" s="44"/>
      <c r="UCS172" s="44"/>
      <c r="UCT172" s="44"/>
      <c r="UCU172" s="44"/>
      <c r="UCV172" s="44"/>
      <c r="UCW172" s="44"/>
      <c r="UCX172" s="44"/>
      <c r="UCY172" s="44"/>
      <c r="UCZ172" s="44"/>
      <c r="UDA172" s="44"/>
      <c r="UDB172" s="44"/>
      <c r="UDC172" s="44"/>
      <c r="UDD172" s="44"/>
      <c r="UDE172" s="44"/>
      <c r="UDF172" s="44"/>
      <c r="UDG172" s="44"/>
      <c r="UDH172" s="44"/>
      <c r="UDI172" s="44"/>
      <c r="UDJ172" s="44"/>
      <c r="UDK172" s="44"/>
      <c r="UDL172" s="44"/>
      <c r="UDM172" s="44"/>
      <c r="UDN172" s="44"/>
      <c r="UDO172" s="44"/>
      <c r="UDP172" s="44"/>
      <c r="UDQ172" s="44"/>
      <c r="UDR172" s="44"/>
      <c r="UDS172" s="44"/>
      <c r="UDT172" s="44"/>
      <c r="UDU172" s="44"/>
      <c r="UDV172" s="44"/>
      <c r="UDW172" s="44"/>
      <c r="UDX172" s="44"/>
      <c r="UDY172" s="44"/>
      <c r="UDZ172" s="44"/>
      <c r="UEA172" s="44"/>
      <c r="UEB172" s="44"/>
      <c r="UEC172" s="44"/>
      <c r="UED172" s="44"/>
      <c r="UEE172" s="44"/>
      <c r="UEF172" s="44"/>
      <c r="UEG172" s="44"/>
      <c r="UEH172" s="44"/>
      <c r="UEI172" s="44"/>
      <c r="UEJ172" s="44"/>
      <c r="UEK172" s="44"/>
      <c r="UEL172" s="44"/>
      <c r="UEM172" s="44"/>
      <c r="UEN172" s="44"/>
      <c r="UEO172" s="44"/>
      <c r="UEP172" s="44"/>
      <c r="UEQ172" s="44"/>
      <c r="UER172" s="44"/>
      <c r="UES172" s="44"/>
      <c r="UET172" s="44"/>
      <c r="UEU172" s="44"/>
      <c r="UEV172" s="44"/>
      <c r="UEW172" s="44"/>
      <c r="UEX172" s="44"/>
      <c r="UEY172" s="44"/>
      <c r="UEZ172" s="44"/>
      <c r="UFA172" s="44"/>
      <c r="UFB172" s="44"/>
      <c r="UFC172" s="44"/>
      <c r="UFD172" s="44"/>
      <c r="UFE172" s="44"/>
      <c r="UFF172" s="44"/>
      <c r="UFG172" s="44"/>
      <c r="UFH172" s="44"/>
      <c r="UFI172" s="44"/>
      <c r="UFJ172" s="44"/>
      <c r="UFK172" s="44"/>
      <c r="UFL172" s="44"/>
      <c r="UFM172" s="44"/>
      <c r="UFN172" s="44"/>
      <c r="UFO172" s="44"/>
      <c r="UFP172" s="44"/>
      <c r="UFQ172" s="44"/>
      <c r="UFR172" s="44"/>
      <c r="UFS172" s="44"/>
      <c r="UFT172" s="44"/>
      <c r="UFU172" s="44"/>
      <c r="UFV172" s="44"/>
      <c r="UFW172" s="44"/>
      <c r="UFX172" s="44"/>
      <c r="UFY172" s="44"/>
      <c r="UFZ172" s="44"/>
      <c r="UGA172" s="44"/>
      <c r="UGB172" s="44"/>
      <c r="UGC172" s="44"/>
      <c r="UGD172" s="44"/>
      <c r="UGE172" s="44"/>
      <c r="UGF172" s="44"/>
      <c r="UGG172" s="44"/>
      <c r="UGH172" s="44"/>
      <c r="UGI172" s="44"/>
      <c r="UGJ172" s="44"/>
      <c r="UGK172" s="44"/>
      <c r="UGL172" s="44"/>
      <c r="UGM172" s="44"/>
      <c r="UGN172" s="44"/>
      <c r="UGO172" s="44"/>
      <c r="UGP172" s="44"/>
      <c r="UGQ172" s="44"/>
      <c r="UGR172" s="44"/>
      <c r="UGS172" s="44"/>
      <c r="UGT172" s="44"/>
      <c r="UGU172" s="44"/>
      <c r="UGV172" s="44"/>
      <c r="UGW172" s="44"/>
      <c r="UGX172" s="44"/>
      <c r="UGY172" s="44"/>
      <c r="UGZ172" s="44"/>
      <c r="UHA172" s="44"/>
      <c r="UHB172" s="44"/>
      <c r="UHC172" s="44"/>
      <c r="UHD172" s="44"/>
      <c r="UHE172" s="44"/>
      <c r="UHF172" s="44"/>
      <c r="UHG172" s="44"/>
      <c r="UHH172" s="44"/>
      <c r="UHI172" s="44"/>
      <c r="UHJ172" s="44"/>
      <c r="UHK172" s="44"/>
      <c r="UHL172" s="44"/>
      <c r="UHM172" s="44"/>
      <c r="UHN172" s="44"/>
      <c r="UHO172" s="44"/>
      <c r="UHP172" s="44"/>
      <c r="UHQ172" s="44"/>
      <c r="UHR172" s="44"/>
      <c r="UHS172" s="44"/>
      <c r="UHT172" s="44"/>
      <c r="UHU172" s="44"/>
      <c r="UHV172" s="44"/>
      <c r="UHW172" s="44"/>
      <c r="UHX172" s="44"/>
      <c r="UHY172" s="44"/>
      <c r="UHZ172" s="44"/>
      <c r="UIA172" s="44"/>
      <c r="UIB172" s="44"/>
      <c r="UIC172" s="44"/>
      <c r="UID172" s="44"/>
      <c r="UIE172" s="44"/>
      <c r="UIF172" s="44"/>
      <c r="UIG172" s="44"/>
      <c r="UIH172" s="44"/>
      <c r="UII172" s="44"/>
      <c r="UIJ172" s="44"/>
      <c r="UIK172" s="44"/>
      <c r="UIL172" s="44"/>
      <c r="UIM172" s="44"/>
      <c r="UIN172" s="44"/>
      <c r="UIO172" s="44"/>
      <c r="UIP172" s="44"/>
      <c r="UIQ172" s="44"/>
      <c r="UIR172" s="44"/>
      <c r="UIS172" s="44"/>
      <c r="UIT172" s="44"/>
      <c r="UIU172" s="44"/>
      <c r="UIV172" s="44"/>
      <c r="UIW172" s="44"/>
      <c r="UIX172" s="44"/>
      <c r="UIY172" s="44"/>
      <c r="UIZ172" s="44"/>
      <c r="UJA172" s="44"/>
      <c r="UJB172" s="44"/>
      <c r="UJC172" s="44"/>
      <c r="UJD172" s="44"/>
      <c r="UJE172" s="44"/>
      <c r="UJF172" s="44"/>
      <c r="UJG172" s="44"/>
      <c r="UJH172" s="44"/>
      <c r="UJI172" s="44"/>
      <c r="UJJ172" s="44"/>
      <c r="UJK172" s="44"/>
      <c r="UJL172" s="44"/>
      <c r="UJM172" s="44"/>
      <c r="UJN172" s="44"/>
      <c r="UJO172" s="44"/>
      <c r="UJP172" s="44"/>
      <c r="UJQ172" s="44"/>
      <c r="UJR172" s="44"/>
      <c r="UJS172" s="44"/>
      <c r="UJT172" s="44"/>
      <c r="UJU172" s="44"/>
      <c r="UJV172" s="44"/>
      <c r="UJW172" s="44"/>
      <c r="UJX172" s="44"/>
      <c r="UJY172" s="44"/>
      <c r="UJZ172" s="44"/>
      <c r="UKA172" s="44"/>
      <c r="UKB172" s="44"/>
      <c r="UKC172" s="44"/>
      <c r="UKD172" s="44"/>
      <c r="UKE172" s="44"/>
      <c r="UKF172" s="44"/>
      <c r="UKG172" s="44"/>
      <c r="UKH172" s="44"/>
      <c r="UKI172" s="44"/>
      <c r="UKJ172" s="44"/>
      <c r="UKK172" s="44"/>
      <c r="UKL172" s="44"/>
      <c r="UKM172" s="44"/>
      <c r="UKN172" s="44"/>
      <c r="UKO172" s="44"/>
      <c r="UKP172" s="44"/>
      <c r="UKQ172" s="44"/>
      <c r="UKR172" s="44"/>
      <c r="UKS172" s="44"/>
      <c r="UKT172" s="44"/>
      <c r="UKU172" s="44"/>
      <c r="UKV172" s="44"/>
      <c r="UKW172" s="44"/>
      <c r="UKX172" s="44"/>
      <c r="UKY172" s="44"/>
      <c r="UKZ172" s="44"/>
      <c r="ULA172" s="44"/>
      <c r="ULB172" s="44"/>
      <c r="ULC172" s="44"/>
      <c r="ULD172" s="44"/>
      <c r="ULE172" s="44"/>
      <c r="ULF172" s="44"/>
      <c r="ULG172" s="44"/>
      <c r="ULH172" s="44"/>
      <c r="ULI172" s="44"/>
      <c r="ULJ172" s="44"/>
      <c r="ULK172" s="44"/>
      <c r="ULL172" s="44"/>
      <c r="ULM172" s="44"/>
      <c r="ULN172" s="44"/>
      <c r="ULO172" s="44"/>
      <c r="ULP172" s="44"/>
      <c r="ULQ172" s="44"/>
      <c r="ULR172" s="44"/>
      <c r="ULS172" s="44"/>
      <c r="ULT172" s="44"/>
      <c r="ULU172" s="44"/>
      <c r="ULV172" s="44"/>
      <c r="ULW172" s="44"/>
      <c r="ULX172" s="44"/>
      <c r="ULY172" s="44"/>
      <c r="ULZ172" s="44"/>
      <c r="UMA172" s="44"/>
      <c r="UMB172" s="44"/>
      <c r="UMC172" s="44"/>
      <c r="UMD172" s="44"/>
      <c r="UME172" s="44"/>
      <c r="UMF172" s="44"/>
      <c r="UMG172" s="44"/>
      <c r="UMH172" s="44"/>
      <c r="UMI172" s="44"/>
      <c r="UMJ172" s="44"/>
      <c r="UMK172" s="44"/>
      <c r="UML172" s="44"/>
      <c r="UMM172" s="44"/>
      <c r="UMN172" s="44"/>
      <c r="UMO172" s="44"/>
      <c r="UMP172" s="44"/>
      <c r="UMQ172" s="44"/>
      <c r="UMR172" s="44"/>
      <c r="UMS172" s="44"/>
      <c r="UMT172" s="44"/>
      <c r="UMU172" s="44"/>
      <c r="UMV172" s="44"/>
      <c r="UMW172" s="44"/>
      <c r="UMX172" s="44"/>
      <c r="UMY172" s="44"/>
      <c r="UMZ172" s="44"/>
      <c r="UNA172" s="44"/>
      <c r="UNB172" s="44"/>
      <c r="UNC172" s="44"/>
      <c r="UND172" s="44"/>
      <c r="UNE172" s="44"/>
      <c r="UNF172" s="44"/>
      <c r="UNG172" s="44"/>
      <c r="UNH172" s="44"/>
      <c r="UNI172" s="44"/>
      <c r="UNJ172" s="44"/>
      <c r="UNK172" s="44"/>
      <c r="UNL172" s="44"/>
      <c r="UNM172" s="44"/>
      <c r="UNN172" s="44"/>
      <c r="UNO172" s="44"/>
      <c r="UNP172" s="44"/>
      <c r="UNQ172" s="44"/>
      <c r="UNR172" s="44"/>
      <c r="UNS172" s="44"/>
      <c r="UNT172" s="44"/>
      <c r="UNU172" s="44"/>
      <c r="UNV172" s="44"/>
      <c r="UNW172" s="44"/>
      <c r="UNX172" s="44"/>
      <c r="UNY172" s="44"/>
      <c r="UNZ172" s="44"/>
      <c r="UOA172" s="44"/>
      <c r="UOB172" s="44"/>
      <c r="UOC172" s="44"/>
      <c r="UOD172" s="44"/>
      <c r="UOE172" s="44"/>
      <c r="UOF172" s="44"/>
      <c r="UOG172" s="44"/>
      <c r="UOH172" s="44"/>
      <c r="UOI172" s="44"/>
      <c r="UOJ172" s="44"/>
      <c r="UOK172" s="44"/>
      <c r="UOL172" s="44"/>
      <c r="UOM172" s="44"/>
      <c r="UON172" s="44"/>
      <c r="UOO172" s="44"/>
      <c r="UOP172" s="44"/>
      <c r="UOQ172" s="44"/>
      <c r="UOR172" s="44"/>
      <c r="UOS172" s="44"/>
      <c r="UOT172" s="44"/>
      <c r="UOU172" s="44"/>
      <c r="UOV172" s="44"/>
      <c r="UOW172" s="44"/>
      <c r="UOX172" s="44"/>
      <c r="UOY172" s="44"/>
      <c r="UOZ172" s="44"/>
      <c r="UPA172" s="44"/>
      <c r="UPB172" s="44"/>
      <c r="UPC172" s="44"/>
      <c r="UPD172" s="44"/>
      <c r="UPE172" s="44"/>
      <c r="UPF172" s="44"/>
      <c r="UPG172" s="44"/>
      <c r="UPH172" s="44"/>
      <c r="UPI172" s="44"/>
      <c r="UPJ172" s="44"/>
      <c r="UPK172" s="44"/>
      <c r="UPL172" s="44"/>
      <c r="UPM172" s="44"/>
      <c r="UPN172" s="44"/>
      <c r="UPO172" s="44"/>
      <c r="UPP172" s="44"/>
      <c r="UPQ172" s="44"/>
      <c r="UPR172" s="44"/>
      <c r="UPS172" s="44"/>
      <c r="UPT172" s="44"/>
      <c r="UPU172" s="44"/>
      <c r="UPV172" s="44"/>
      <c r="UPW172" s="44"/>
      <c r="UPX172" s="44"/>
      <c r="UPY172" s="44"/>
      <c r="UPZ172" s="44"/>
      <c r="UQA172" s="44"/>
      <c r="UQB172" s="44"/>
      <c r="UQC172" s="44"/>
      <c r="UQD172" s="44"/>
      <c r="UQE172" s="44"/>
      <c r="UQF172" s="44"/>
      <c r="UQG172" s="44"/>
      <c r="UQH172" s="44"/>
      <c r="UQI172" s="44"/>
      <c r="UQJ172" s="44"/>
      <c r="UQK172" s="44"/>
      <c r="UQL172" s="44"/>
      <c r="UQM172" s="44"/>
      <c r="UQN172" s="44"/>
      <c r="UQO172" s="44"/>
      <c r="UQP172" s="44"/>
      <c r="UQQ172" s="44"/>
      <c r="UQR172" s="44"/>
      <c r="UQS172" s="44"/>
      <c r="UQT172" s="44"/>
      <c r="UQU172" s="44"/>
      <c r="UQV172" s="44"/>
      <c r="UQW172" s="44"/>
      <c r="UQX172" s="44"/>
      <c r="UQY172" s="44"/>
      <c r="UQZ172" s="44"/>
      <c r="URA172" s="44"/>
      <c r="URB172" s="44"/>
      <c r="URC172" s="44"/>
      <c r="URD172" s="44"/>
      <c r="URE172" s="44"/>
      <c r="URF172" s="44"/>
      <c r="URG172" s="44"/>
      <c r="URH172" s="44"/>
      <c r="URI172" s="44"/>
      <c r="URJ172" s="44"/>
      <c r="URK172" s="44"/>
      <c r="URL172" s="44"/>
      <c r="URM172" s="44"/>
      <c r="URN172" s="44"/>
      <c r="URO172" s="44"/>
      <c r="URP172" s="44"/>
      <c r="URQ172" s="44"/>
      <c r="URR172" s="44"/>
      <c r="URS172" s="44"/>
      <c r="URT172" s="44"/>
      <c r="URU172" s="44"/>
      <c r="URV172" s="44"/>
      <c r="URW172" s="44"/>
      <c r="URX172" s="44"/>
      <c r="URY172" s="44"/>
      <c r="URZ172" s="44"/>
      <c r="USA172" s="44"/>
      <c r="USB172" s="44"/>
      <c r="USC172" s="44"/>
      <c r="USD172" s="44"/>
      <c r="USE172" s="44"/>
      <c r="USF172" s="44"/>
      <c r="USG172" s="44"/>
      <c r="USH172" s="44"/>
      <c r="USI172" s="44"/>
      <c r="USJ172" s="44"/>
      <c r="USK172" s="44"/>
      <c r="USL172" s="44"/>
      <c r="USM172" s="44"/>
      <c r="USN172" s="44"/>
      <c r="USO172" s="44"/>
      <c r="USP172" s="44"/>
      <c r="USQ172" s="44"/>
      <c r="USR172" s="44"/>
      <c r="USS172" s="44"/>
      <c r="UST172" s="44"/>
      <c r="USU172" s="44"/>
      <c r="USV172" s="44"/>
      <c r="USW172" s="44"/>
      <c r="USX172" s="44"/>
      <c r="USY172" s="44"/>
      <c r="USZ172" s="44"/>
      <c r="UTA172" s="44"/>
      <c r="UTB172" s="44"/>
      <c r="UTC172" s="44"/>
      <c r="UTD172" s="44"/>
      <c r="UTE172" s="44"/>
      <c r="UTF172" s="44"/>
      <c r="UTG172" s="44"/>
      <c r="UTH172" s="44"/>
      <c r="UTI172" s="44"/>
      <c r="UTJ172" s="44"/>
      <c r="UTK172" s="44"/>
      <c r="UTL172" s="44"/>
      <c r="UTM172" s="44"/>
      <c r="UTN172" s="44"/>
      <c r="UTO172" s="44"/>
      <c r="UTP172" s="44"/>
      <c r="UTQ172" s="44"/>
      <c r="UTR172" s="44"/>
      <c r="UTS172" s="44"/>
      <c r="UTT172" s="44"/>
      <c r="UTU172" s="44"/>
      <c r="UTV172" s="44"/>
      <c r="UTW172" s="44"/>
      <c r="UTX172" s="44"/>
      <c r="UTY172" s="44"/>
      <c r="UTZ172" s="44"/>
      <c r="UUA172" s="44"/>
      <c r="UUB172" s="44"/>
      <c r="UUC172" s="44"/>
      <c r="UUD172" s="44"/>
      <c r="UUE172" s="44"/>
      <c r="UUF172" s="44"/>
      <c r="UUG172" s="44"/>
      <c r="UUH172" s="44"/>
      <c r="UUI172" s="44"/>
      <c r="UUJ172" s="44"/>
      <c r="UUK172" s="44"/>
      <c r="UUL172" s="44"/>
      <c r="UUM172" s="44"/>
      <c r="UUN172" s="44"/>
      <c r="UUO172" s="44"/>
      <c r="UUP172" s="44"/>
      <c r="UUQ172" s="44"/>
      <c r="UUR172" s="44"/>
      <c r="UUS172" s="44"/>
      <c r="UUT172" s="44"/>
      <c r="UUU172" s="44"/>
      <c r="UUV172" s="44"/>
      <c r="UUW172" s="44"/>
      <c r="UUX172" s="44"/>
      <c r="UUY172" s="44"/>
      <c r="UUZ172" s="44"/>
      <c r="UVA172" s="44"/>
      <c r="UVB172" s="44"/>
      <c r="UVC172" s="44"/>
      <c r="UVD172" s="44"/>
      <c r="UVE172" s="44"/>
      <c r="UVF172" s="44"/>
      <c r="UVG172" s="44"/>
      <c r="UVH172" s="44"/>
      <c r="UVI172" s="44"/>
      <c r="UVJ172" s="44"/>
      <c r="UVK172" s="44"/>
      <c r="UVL172" s="44"/>
      <c r="UVM172" s="44"/>
      <c r="UVN172" s="44"/>
      <c r="UVO172" s="44"/>
      <c r="UVP172" s="44"/>
      <c r="UVQ172" s="44"/>
      <c r="UVR172" s="44"/>
      <c r="UVS172" s="44"/>
      <c r="UVT172" s="44"/>
      <c r="UVU172" s="44"/>
      <c r="UVV172" s="44"/>
      <c r="UVW172" s="44"/>
      <c r="UVX172" s="44"/>
      <c r="UVY172" s="44"/>
      <c r="UVZ172" s="44"/>
      <c r="UWA172" s="44"/>
      <c r="UWB172" s="44"/>
      <c r="UWC172" s="44"/>
      <c r="UWD172" s="44"/>
      <c r="UWE172" s="44"/>
      <c r="UWF172" s="44"/>
      <c r="UWG172" s="44"/>
      <c r="UWH172" s="44"/>
      <c r="UWI172" s="44"/>
      <c r="UWJ172" s="44"/>
      <c r="UWK172" s="44"/>
      <c r="UWL172" s="44"/>
      <c r="UWM172" s="44"/>
      <c r="UWN172" s="44"/>
      <c r="UWO172" s="44"/>
      <c r="UWP172" s="44"/>
      <c r="UWQ172" s="44"/>
      <c r="UWR172" s="44"/>
      <c r="UWS172" s="44"/>
      <c r="UWT172" s="44"/>
      <c r="UWU172" s="44"/>
      <c r="UWV172" s="44"/>
      <c r="UWW172" s="44"/>
      <c r="UWX172" s="44"/>
      <c r="UWY172" s="44"/>
      <c r="UWZ172" s="44"/>
      <c r="UXA172" s="44"/>
      <c r="UXB172" s="44"/>
      <c r="UXC172" s="44"/>
      <c r="UXD172" s="44"/>
      <c r="UXE172" s="44"/>
      <c r="UXF172" s="44"/>
      <c r="UXG172" s="44"/>
      <c r="UXH172" s="44"/>
      <c r="UXI172" s="44"/>
      <c r="UXJ172" s="44"/>
      <c r="UXK172" s="44"/>
      <c r="UXL172" s="44"/>
      <c r="UXM172" s="44"/>
      <c r="UXN172" s="44"/>
      <c r="UXO172" s="44"/>
      <c r="UXP172" s="44"/>
      <c r="UXQ172" s="44"/>
      <c r="UXR172" s="44"/>
      <c r="UXS172" s="44"/>
      <c r="UXT172" s="44"/>
      <c r="UXU172" s="44"/>
      <c r="UXV172" s="44"/>
      <c r="UXW172" s="44"/>
      <c r="UXX172" s="44"/>
      <c r="UXY172" s="44"/>
      <c r="UXZ172" s="44"/>
      <c r="UYA172" s="44"/>
      <c r="UYB172" s="44"/>
      <c r="UYC172" s="44"/>
      <c r="UYD172" s="44"/>
      <c r="UYE172" s="44"/>
      <c r="UYF172" s="44"/>
      <c r="UYG172" s="44"/>
      <c r="UYH172" s="44"/>
      <c r="UYI172" s="44"/>
      <c r="UYJ172" s="44"/>
      <c r="UYK172" s="44"/>
      <c r="UYL172" s="44"/>
      <c r="UYM172" s="44"/>
      <c r="UYN172" s="44"/>
      <c r="UYO172" s="44"/>
      <c r="UYP172" s="44"/>
      <c r="UYQ172" s="44"/>
      <c r="UYR172" s="44"/>
      <c r="UYS172" s="44"/>
      <c r="UYT172" s="44"/>
      <c r="UYU172" s="44"/>
      <c r="UYV172" s="44"/>
      <c r="UYW172" s="44"/>
      <c r="UYX172" s="44"/>
      <c r="UYY172" s="44"/>
      <c r="UYZ172" s="44"/>
      <c r="UZA172" s="44"/>
      <c r="UZB172" s="44"/>
      <c r="UZC172" s="44"/>
      <c r="UZD172" s="44"/>
      <c r="UZE172" s="44"/>
      <c r="UZF172" s="44"/>
      <c r="UZG172" s="44"/>
      <c r="UZH172" s="44"/>
      <c r="UZI172" s="44"/>
      <c r="UZJ172" s="44"/>
      <c r="UZK172" s="44"/>
      <c r="UZL172" s="44"/>
      <c r="UZM172" s="44"/>
      <c r="UZN172" s="44"/>
      <c r="UZO172" s="44"/>
      <c r="UZP172" s="44"/>
      <c r="UZQ172" s="44"/>
      <c r="UZR172" s="44"/>
      <c r="UZS172" s="44"/>
      <c r="UZT172" s="44"/>
      <c r="UZU172" s="44"/>
      <c r="UZV172" s="44"/>
      <c r="UZW172" s="44"/>
      <c r="UZX172" s="44"/>
      <c r="UZY172" s="44"/>
      <c r="UZZ172" s="44"/>
      <c r="VAA172" s="44"/>
      <c r="VAB172" s="44"/>
      <c r="VAC172" s="44"/>
      <c r="VAD172" s="44"/>
      <c r="VAE172" s="44"/>
      <c r="VAF172" s="44"/>
      <c r="VAG172" s="44"/>
      <c r="VAH172" s="44"/>
      <c r="VAI172" s="44"/>
      <c r="VAJ172" s="44"/>
      <c r="VAK172" s="44"/>
      <c r="VAL172" s="44"/>
      <c r="VAM172" s="44"/>
      <c r="VAN172" s="44"/>
      <c r="VAO172" s="44"/>
      <c r="VAP172" s="44"/>
      <c r="VAQ172" s="44"/>
      <c r="VAR172" s="44"/>
      <c r="VAS172" s="44"/>
      <c r="VAT172" s="44"/>
      <c r="VAU172" s="44"/>
      <c r="VAV172" s="44"/>
      <c r="VAW172" s="44"/>
      <c r="VAX172" s="44"/>
      <c r="VAY172" s="44"/>
      <c r="VAZ172" s="44"/>
      <c r="VBA172" s="44"/>
      <c r="VBB172" s="44"/>
      <c r="VBC172" s="44"/>
      <c r="VBD172" s="44"/>
      <c r="VBE172" s="44"/>
      <c r="VBF172" s="44"/>
      <c r="VBG172" s="44"/>
      <c r="VBH172" s="44"/>
      <c r="VBI172" s="44"/>
      <c r="VBJ172" s="44"/>
      <c r="VBK172" s="44"/>
      <c r="VBL172" s="44"/>
      <c r="VBM172" s="44"/>
      <c r="VBN172" s="44"/>
      <c r="VBO172" s="44"/>
      <c r="VBP172" s="44"/>
      <c r="VBQ172" s="44"/>
      <c r="VBR172" s="44"/>
      <c r="VBS172" s="44"/>
      <c r="VBT172" s="44"/>
      <c r="VBU172" s="44"/>
      <c r="VBV172" s="44"/>
      <c r="VBW172" s="44"/>
      <c r="VBX172" s="44"/>
      <c r="VBY172" s="44"/>
      <c r="VBZ172" s="44"/>
      <c r="VCA172" s="44"/>
      <c r="VCB172" s="44"/>
      <c r="VCC172" s="44"/>
      <c r="VCD172" s="44"/>
      <c r="VCE172" s="44"/>
      <c r="VCF172" s="44"/>
      <c r="VCG172" s="44"/>
      <c r="VCH172" s="44"/>
      <c r="VCI172" s="44"/>
      <c r="VCJ172" s="44"/>
      <c r="VCK172" s="44"/>
      <c r="VCL172" s="44"/>
      <c r="VCM172" s="44"/>
      <c r="VCN172" s="44"/>
      <c r="VCO172" s="44"/>
      <c r="VCP172" s="44"/>
      <c r="VCQ172" s="44"/>
      <c r="VCR172" s="44"/>
      <c r="VCS172" s="44"/>
      <c r="VCT172" s="44"/>
      <c r="VCU172" s="44"/>
      <c r="VCV172" s="44"/>
      <c r="VCW172" s="44"/>
      <c r="VCX172" s="44"/>
      <c r="VCY172" s="44"/>
      <c r="VCZ172" s="44"/>
      <c r="VDA172" s="44"/>
      <c r="VDB172" s="44"/>
      <c r="VDC172" s="44"/>
      <c r="VDD172" s="44"/>
      <c r="VDE172" s="44"/>
      <c r="VDF172" s="44"/>
      <c r="VDG172" s="44"/>
      <c r="VDH172" s="44"/>
      <c r="VDI172" s="44"/>
      <c r="VDJ172" s="44"/>
      <c r="VDK172" s="44"/>
      <c r="VDL172" s="44"/>
      <c r="VDM172" s="44"/>
      <c r="VDN172" s="44"/>
      <c r="VDO172" s="44"/>
      <c r="VDP172" s="44"/>
      <c r="VDQ172" s="44"/>
      <c r="VDR172" s="44"/>
      <c r="VDS172" s="44"/>
      <c r="VDT172" s="44"/>
      <c r="VDU172" s="44"/>
      <c r="VDV172" s="44"/>
      <c r="VDW172" s="44"/>
      <c r="VDX172" s="44"/>
      <c r="VDY172" s="44"/>
      <c r="VDZ172" s="44"/>
      <c r="VEA172" s="44"/>
      <c r="VEB172" s="44"/>
      <c r="VEC172" s="44"/>
      <c r="VED172" s="44"/>
      <c r="VEE172" s="44"/>
      <c r="VEF172" s="44"/>
      <c r="VEG172" s="44"/>
      <c r="VEH172" s="44"/>
      <c r="VEI172" s="44"/>
      <c r="VEJ172" s="44"/>
      <c r="VEK172" s="44"/>
      <c r="VEL172" s="44"/>
      <c r="VEM172" s="44"/>
      <c r="VEN172" s="44"/>
      <c r="VEO172" s="44"/>
      <c r="VEP172" s="44"/>
      <c r="VEQ172" s="44"/>
      <c r="VER172" s="44"/>
      <c r="VES172" s="44"/>
      <c r="VET172" s="44"/>
      <c r="VEU172" s="44"/>
      <c r="VEV172" s="44"/>
      <c r="VEW172" s="44"/>
      <c r="VEX172" s="44"/>
      <c r="VEY172" s="44"/>
      <c r="VEZ172" s="44"/>
      <c r="VFA172" s="44"/>
      <c r="VFB172" s="44"/>
      <c r="VFC172" s="44"/>
      <c r="VFD172" s="44"/>
      <c r="VFE172" s="44"/>
      <c r="VFF172" s="44"/>
      <c r="VFG172" s="44"/>
      <c r="VFH172" s="44"/>
      <c r="VFI172" s="44"/>
      <c r="VFJ172" s="44"/>
      <c r="VFK172" s="44"/>
      <c r="VFL172" s="44"/>
      <c r="VFM172" s="44"/>
      <c r="VFN172" s="44"/>
      <c r="VFO172" s="44"/>
      <c r="VFP172" s="44"/>
      <c r="VFQ172" s="44"/>
      <c r="VFR172" s="44"/>
      <c r="VFS172" s="44"/>
      <c r="VFT172" s="44"/>
      <c r="VFU172" s="44"/>
      <c r="VFV172" s="44"/>
      <c r="VFW172" s="44"/>
      <c r="VFX172" s="44"/>
      <c r="VFY172" s="44"/>
      <c r="VFZ172" s="44"/>
      <c r="VGA172" s="44"/>
      <c r="VGB172" s="44"/>
      <c r="VGC172" s="44"/>
      <c r="VGD172" s="44"/>
      <c r="VGE172" s="44"/>
      <c r="VGF172" s="44"/>
      <c r="VGG172" s="44"/>
      <c r="VGH172" s="44"/>
      <c r="VGI172" s="44"/>
      <c r="VGJ172" s="44"/>
      <c r="VGK172" s="44"/>
      <c r="VGL172" s="44"/>
      <c r="VGM172" s="44"/>
      <c r="VGN172" s="44"/>
      <c r="VGO172" s="44"/>
      <c r="VGP172" s="44"/>
      <c r="VGQ172" s="44"/>
      <c r="VGR172" s="44"/>
      <c r="VGS172" s="44"/>
      <c r="VGT172" s="44"/>
      <c r="VGU172" s="44"/>
      <c r="VGV172" s="44"/>
      <c r="VGW172" s="44"/>
      <c r="VGX172" s="44"/>
      <c r="VGY172" s="44"/>
      <c r="VGZ172" s="44"/>
      <c r="VHA172" s="44"/>
      <c r="VHB172" s="44"/>
      <c r="VHC172" s="44"/>
      <c r="VHD172" s="44"/>
      <c r="VHE172" s="44"/>
      <c r="VHF172" s="44"/>
      <c r="VHG172" s="44"/>
      <c r="VHH172" s="44"/>
      <c r="VHI172" s="44"/>
      <c r="VHJ172" s="44"/>
      <c r="VHK172" s="44"/>
      <c r="VHL172" s="44"/>
      <c r="VHM172" s="44"/>
      <c r="VHN172" s="44"/>
      <c r="VHO172" s="44"/>
      <c r="VHP172" s="44"/>
      <c r="VHQ172" s="44"/>
      <c r="VHR172" s="44"/>
      <c r="VHS172" s="44"/>
      <c r="VHT172" s="44"/>
      <c r="VHU172" s="44"/>
      <c r="VHV172" s="44"/>
      <c r="VHW172" s="44"/>
      <c r="VHX172" s="44"/>
      <c r="VHY172" s="44"/>
      <c r="VHZ172" s="44"/>
      <c r="VIA172" s="44"/>
      <c r="VIB172" s="44"/>
      <c r="VIC172" s="44"/>
      <c r="VID172" s="44"/>
      <c r="VIE172" s="44"/>
      <c r="VIF172" s="44"/>
      <c r="VIG172" s="44"/>
      <c r="VIH172" s="44"/>
      <c r="VII172" s="44"/>
      <c r="VIJ172" s="44"/>
      <c r="VIK172" s="44"/>
      <c r="VIL172" s="44"/>
      <c r="VIM172" s="44"/>
      <c r="VIN172" s="44"/>
      <c r="VIO172" s="44"/>
      <c r="VIP172" s="44"/>
      <c r="VIQ172" s="44"/>
      <c r="VIR172" s="44"/>
      <c r="VIS172" s="44"/>
      <c r="VIT172" s="44"/>
      <c r="VIU172" s="44"/>
      <c r="VIV172" s="44"/>
      <c r="VIW172" s="44"/>
      <c r="VIX172" s="44"/>
      <c r="VIY172" s="44"/>
      <c r="VIZ172" s="44"/>
      <c r="VJA172" s="44"/>
      <c r="VJB172" s="44"/>
      <c r="VJC172" s="44"/>
      <c r="VJD172" s="44"/>
      <c r="VJE172" s="44"/>
      <c r="VJF172" s="44"/>
      <c r="VJG172" s="44"/>
      <c r="VJH172" s="44"/>
      <c r="VJI172" s="44"/>
      <c r="VJJ172" s="44"/>
      <c r="VJK172" s="44"/>
      <c r="VJL172" s="44"/>
      <c r="VJM172" s="44"/>
      <c r="VJN172" s="44"/>
      <c r="VJO172" s="44"/>
      <c r="VJP172" s="44"/>
      <c r="VJQ172" s="44"/>
      <c r="VJR172" s="44"/>
      <c r="VJS172" s="44"/>
      <c r="VJT172" s="44"/>
      <c r="VJU172" s="44"/>
      <c r="VJV172" s="44"/>
      <c r="VJW172" s="44"/>
      <c r="VJX172" s="44"/>
      <c r="VJY172" s="44"/>
      <c r="VJZ172" s="44"/>
      <c r="VKA172" s="44"/>
      <c r="VKB172" s="44"/>
      <c r="VKC172" s="44"/>
      <c r="VKD172" s="44"/>
      <c r="VKE172" s="44"/>
      <c r="VKF172" s="44"/>
      <c r="VKG172" s="44"/>
      <c r="VKH172" s="44"/>
      <c r="VKI172" s="44"/>
      <c r="VKJ172" s="44"/>
      <c r="VKK172" s="44"/>
      <c r="VKL172" s="44"/>
      <c r="VKM172" s="44"/>
      <c r="VKN172" s="44"/>
      <c r="VKO172" s="44"/>
      <c r="VKP172" s="44"/>
      <c r="VKQ172" s="44"/>
      <c r="VKR172" s="44"/>
      <c r="VKS172" s="44"/>
      <c r="VKT172" s="44"/>
      <c r="VKU172" s="44"/>
      <c r="VKV172" s="44"/>
      <c r="VKW172" s="44"/>
      <c r="VKX172" s="44"/>
      <c r="VKY172" s="44"/>
      <c r="VKZ172" s="44"/>
      <c r="VLA172" s="44"/>
      <c r="VLB172" s="44"/>
      <c r="VLC172" s="44"/>
      <c r="VLD172" s="44"/>
      <c r="VLE172" s="44"/>
      <c r="VLF172" s="44"/>
      <c r="VLG172" s="44"/>
      <c r="VLH172" s="44"/>
      <c r="VLI172" s="44"/>
      <c r="VLJ172" s="44"/>
      <c r="VLK172" s="44"/>
      <c r="VLL172" s="44"/>
      <c r="VLM172" s="44"/>
      <c r="VLN172" s="44"/>
      <c r="VLO172" s="44"/>
      <c r="VLP172" s="44"/>
      <c r="VLQ172" s="44"/>
      <c r="VLR172" s="44"/>
      <c r="VLS172" s="44"/>
      <c r="VLT172" s="44"/>
      <c r="VLU172" s="44"/>
      <c r="VLV172" s="44"/>
      <c r="VLW172" s="44"/>
      <c r="VLX172" s="44"/>
      <c r="VLY172" s="44"/>
      <c r="VLZ172" s="44"/>
      <c r="VMA172" s="44"/>
      <c r="VMB172" s="44"/>
      <c r="VMC172" s="44"/>
      <c r="VMD172" s="44"/>
      <c r="VME172" s="44"/>
      <c r="VMF172" s="44"/>
      <c r="VMG172" s="44"/>
      <c r="VMH172" s="44"/>
      <c r="VMI172" s="44"/>
      <c r="VMJ172" s="44"/>
      <c r="VMK172" s="44"/>
      <c r="VML172" s="44"/>
      <c r="VMM172" s="44"/>
      <c r="VMN172" s="44"/>
      <c r="VMO172" s="44"/>
      <c r="VMP172" s="44"/>
      <c r="VMQ172" s="44"/>
      <c r="VMR172" s="44"/>
      <c r="VMS172" s="44"/>
      <c r="VMT172" s="44"/>
      <c r="VMU172" s="44"/>
      <c r="VMV172" s="44"/>
      <c r="VMW172" s="44"/>
      <c r="VMX172" s="44"/>
      <c r="VMY172" s="44"/>
      <c r="VMZ172" s="44"/>
      <c r="VNA172" s="44"/>
      <c r="VNB172" s="44"/>
      <c r="VNC172" s="44"/>
      <c r="VND172" s="44"/>
      <c r="VNE172" s="44"/>
      <c r="VNF172" s="44"/>
      <c r="VNG172" s="44"/>
      <c r="VNH172" s="44"/>
      <c r="VNI172" s="44"/>
      <c r="VNJ172" s="44"/>
      <c r="VNK172" s="44"/>
      <c r="VNL172" s="44"/>
      <c r="VNM172" s="44"/>
      <c r="VNN172" s="44"/>
      <c r="VNO172" s="44"/>
      <c r="VNP172" s="44"/>
      <c r="VNQ172" s="44"/>
      <c r="VNR172" s="44"/>
      <c r="VNS172" s="44"/>
      <c r="VNT172" s="44"/>
      <c r="VNU172" s="44"/>
      <c r="VNV172" s="44"/>
      <c r="VNW172" s="44"/>
      <c r="VNX172" s="44"/>
      <c r="VNY172" s="44"/>
      <c r="VNZ172" s="44"/>
      <c r="VOA172" s="44"/>
      <c r="VOB172" s="44"/>
      <c r="VOC172" s="44"/>
      <c r="VOD172" s="44"/>
      <c r="VOE172" s="44"/>
      <c r="VOF172" s="44"/>
      <c r="VOG172" s="44"/>
      <c r="VOH172" s="44"/>
      <c r="VOI172" s="44"/>
      <c r="VOJ172" s="44"/>
      <c r="VOK172" s="44"/>
      <c r="VOL172" s="44"/>
      <c r="VOM172" s="44"/>
      <c r="VON172" s="44"/>
      <c r="VOO172" s="44"/>
      <c r="VOP172" s="44"/>
      <c r="VOQ172" s="44"/>
      <c r="VOR172" s="44"/>
      <c r="VOS172" s="44"/>
      <c r="VOT172" s="44"/>
      <c r="VOU172" s="44"/>
      <c r="VOV172" s="44"/>
      <c r="VOW172" s="44"/>
      <c r="VOX172" s="44"/>
      <c r="VOY172" s="44"/>
      <c r="VOZ172" s="44"/>
      <c r="VPA172" s="44"/>
      <c r="VPB172" s="44"/>
      <c r="VPC172" s="44"/>
      <c r="VPD172" s="44"/>
      <c r="VPE172" s="44"/>
      <c r="VPF172" s="44"/>
      <c r="VPG172" s="44"/>
      <c r="VPH172" s="44"/>
      <c r="VPI172" s="44"/>
      <c r="VPJ172" s="44"/>
      <c r="VPK172" s="44"/>
      <c r="VPL172" s="44"/>
      <c r="VPM172" s="44"/>
      <c r="VPN172" s="44"/>
      <c r="VPO172" s="44"/>
      <c r="VPP172" s="44"/>
      <c r="VPQ172" s="44"/>
      <c r="VPR172" s="44"/>
      <c r="VPS172" s="44"/>
      <c r="VPT172" s="44"/>
      <c r="VPU172" s="44"/>
      <c r="VPV172" s="44"/>
      <c r="VPW172" s="44"/>
      <c r="VPX172" s="44"/>
      <c r="VPY172" s="44"/>
      <c r="VPZ172" s="44"/>
      <c r="VQA172" s="44"/>
      <c r="VQB172" s="44"/>
      <c r="VQC172" s="44"/>
      <c r="VQD172" s="44"/>
      <c r="VQE172" s="44"/>
      <c r="VQF172" s="44"/>
      <c r="VQG172" s="44"/>
      <c r="VQH172" s="44"/>
      <c r="VQI172" s="44"/>
      <c r="VQJ172" s="44"/>
      <c r="VQK172" s="44"/>
      <c r="VQL172" s="44"/>
      <c r="VQM172" s="44"/>
      <c r="VQN172" s="44"/>
      <c r="VQO172" s="44"/>
      <c r="VQP172" s="44"/>
      <c r="VQQ172" s="44"/>
      <c r="VQR172" s="44"/>
      <c r="VQS172" s="44"/>
      <c r="VQT172" s="44"/>
      <c r="VQU172" s="44"/>
      <c r="VQV172" s="44"/>
      <c r="VQW172" s="44"/>
      <c r="VQX172" s="44"/>
      <c r="VQY172" s="44"/>
      <c r="VQZ172" s="44"/>
      <c r="VRA172" s="44"/>
      <c r="VRB172" s="44"/>
      <c r="VRC172" s="44"/>
      <c r="VRD172" s="44"/>
      <c r="VRE172" s="44"/>
      <c r="VRF172" s="44"/>
      <c r="VRG172" s="44"/>
      <c r="VRH172" s="44"/>
      <c r="VRI172" s="44"/>
      <c r="VRJ172" s="44"/>
      <c r="VRK172" s="44"/>
      <c r="VRL172" s="44"/>
      <c r="VRM172" s="44"/>
      <c r="VRN172" s="44"/>
      <c r="VRO172" s="44"/>
      <c r="VRP172" s="44"/>
      <c r="VRQ172" s="44"/>
      <c r="VRR172" s="44"/>
      <c r="VRS172" s="44"/>
      <c r="VRT172" s="44"/>
      <c r="VRU172" s="44"/>
      <c r="VRV172" s="44"/>
      <c r="VRW172" s="44"/>
      <c r="VRX172" s="44"/>
      <c r="VRY172" s="44"/>
      <c r="VRZ172" s="44"/>
      <c r="VSA172" s="44"/>
      <c r="VSB172" s="44"/>
      <c r="VSC172" s="44"/>
      <c r="VSD172" s="44"/>
      <c r="VSE172" s="44"/>
      <c r="VSF172" s="44"/>
      <c r="VSG172" s="44"/>
      <c r="VSH172" s="44"/>
      <c r="VSI172" s="44"/>
      <c r="VSJ172" s="44"/>
      <c r="VSK172" s="44"/>
      <c r="VSL172" s="44"/>
      <c r="VSM172" s="44"/>
      <c r="VSN172" s="44"/>
      <c r="VSO172" s="44"/>
      <c r="VSP172" s="44"/>
      <c r="VSQ172" s="44"/>
      <c r="VSR172" s="44"/>
      <c r="VSS172" s="44"/>
      <c r="VST172" s="44"/>
      <c r="VSU172" s="44"/>
      <c r="VSV172" s="44"/>
      <c r="VSW172" s="44"/>
      <c r="VSX172" s="44"/>
      <c r="VSY172" s="44"/>
      <c r="VSZ172" s="44"/>
      <c r="VTA172" s="44"/>
      <c r="VTB172" s="44"/>
      <c r="VTC172" s="44"/>
      <c r="VTD172" s="44"/>
      <c r="VTE172" s="44"/>
      <c r="VTF172" s="44"/>
      <c r="VTG172" s="44"/>
      <c r="VTH172" s="44"/>
      <c r="VTI172" s="44"/>
      <c r="VTJ172" s="44"/>
      <c r="VTK172" s="44"/>
      <c r="VTL172" s="44"/>
      <c r="VTM172" s="44"/>
      <c r="VTN172" s="44"/>
      <c r="VTO172" s="44"/>
      <c r="VTP172" s="44"/>
      <c r="VTQ172" s="44"/>
      <c r="VTR172" s="44"/>
      <c r="VTS172" s="44"/>
      <c r="VTT172" s="44"/>
      <c r="VTU172" s="44"/>
      <c r="VTV172" s="44"/>
      <c r="VTW172" s="44"/>
      <c r="VTX172" s="44"/>
      <c r="VTY172" s="44"/>
      <c r="VTZ172" s="44"/>
      <c r="VUA172" s="44"/>
      <c r="VUB172" s="44"/>
      <c r="VUC172" s="44"/>
      <c r="VUD172" s="44"/>
      <c r="VUE172" s="44"/>
      <c r="VUF172" s="44"/>
      <c r="VUG172" s="44"/>
      <c r="VUH172" s="44"/>
      <c r="VUI172" s="44"/>
      <c r="VUJ172" s="44"/>
      <c r="VUK172" s="44"/>
      <c r="VUL172" s="44"/>
      <c r="VUM172" s="44"/>
      <c r="VUN172" s="44"/>
      <c r="VUO172" s="44"/>
      <c r="VUP172" s="44"/>
      <c r="VUQ172" s="44"/>
      <c r="VUR172" s="44"/>
      <c r="VUS172" s="44"/>
      <c r="VUT172" s="44"/>
      <c r="VUU172" s="44"/>
      <c r="VUV172" s="44"/>
      <c r="VUW172" s="44"/>
      <c r="VUX172" s="44"/>
      <c r="VUY172" s="44"/>
      <c r="VUZ172" s="44"/>
      <c r="VVA172" s="44"/>
      <c r="VVB172" s="44"/>
      <c r="VVC172" s="44"/>
      <c r="VVD172" s="44"/>
      <c r="VVE172" s="44"/>
      <c r="VVF172" s="44"/>
      <c r="VVG172" s="44"/>
      <c r="VVH172" s="44"/>
      <c r="VVI172" s="44"/>
      <c r="VVJ172" s="44"/>
      <c r="VVK172" s="44"/>
      <c r="VVL172" s="44"/>
      <c r="VVM172" s="44"/>
      <c r="VVN172" s="44"/>
      <c r="VVO172" s="44"/>
      <c r="VVP172" s="44"/>
      <c r="VVQ172" s="44"/>
      <c r="VVR172" s="44"/>
      <c r="VVS172" s="44"/>
      <c r="VVT172" s="44"/>
      <c r="VVU172" s="44"/>
      <c r="VVV172" s="44"/>
      <c r="VVW172" s="44"/>
      <c r="VVX172" s="44"/>
      <c r="VVY172" s="44"/>
      <c r="VVZ172" s="44"/>
      <c r="VWA172" s="44"/>
      <c r="VWB172" s="44"/>
      <c r="VWC172" s="44"/>
      <c r="VWD172" s="44"/>
      <c r="VWE172" s="44"/>
      <c r="VWF172" s="44"/>
      <c r="VWG172" s="44"/>
      <c r="VWH172" s="44"/>
      <c r="VWI172" s="44"/>
      <c r="VWJ172" s="44"/>
      <c r="VWK172" s="44"/>
      <c r="VWL172" s="44"/>
      <c r="VWM172" s="44"/>
      <c r="VWN172" s="44"/>
      <c r="VWO172" s="44"/>
      <c r="VWP172" s="44"/>
      <c r="VWQ172" s="44"/>
      <c r="VWR172" s="44"/>
      <c r="VWS172" s="44"/>
      <c r="VWT172" s="44"/>
      <c r="VWU172" s="44"/>
      <c r="VWV172" s="44"/>
      <c r="VWW172" s="44"/>
      <c r="VWX172" s="44"/>
      <c r="VWY172" s="44"/>
      <c r="VWZ172" s="44"/>
      <c r="VXA172" s="44"/>
      <c r="VXB172" s="44"/>
      <c r="VXC172" s="44"/>
      <c r="VXD172" s="44"/>
      <c r="VXE172" s="44"/>
      <c r="VXF172" s="44"/>
      <c r="VXG172" s="44"/>
      <c r="VXH172" s="44"/>
      <c r="VXI172" s="44"/>
      <c r="VXJ172" s="44"/>
      <c r="VXK172" s="44"/>
      <c r="VXL172" s="44"/>
      <c r="VXM172" s="44"/>
      <c r="VXN172" s="44"/>
      <c r="VXO172" s="44"/>
      <c r="VXP172" s="44"/>
      <c r="VXQ172" s="44"/>
      <c r="VXR172" s="44"/>
      <c r="VXS172" s="44"/>
      <c r="VXT172" s="44"/>
      <c r="VXU172" s="44"/>
      <c r="VXV172" s="44"/>
      <c r="VXW172" s="44"/>
      <c r="VXX172" s="44"/>
      <c r="VXY172" s="44"/>
      <c r="VXZ172" s="44"/>
      <c r="VYA172" s="44"/>
      <c r="VYB172" s="44"/>
      <c r="VYC172" s="44"/>
      <c r="VYD172" s="44"/>
      <c r="VYE172" s="44"/>
      <c r="VYF172" s="44"/>
      <c r="VYG172" s="44"/>
      <c r="VYH172" s="44"/>
      <c r="VYI172" s="44"/>
      <c r="VYJ172" s="44"/>
      <c r="VYK172" s="44"/>
      <c r="VYL172" s="44"/>
      <c r="VYM172" s="44"/>
      <c r="VYN172" s="44"/>
      <c r="VYO172" s="44"/>
      <c r="VYP172" s="44"/>
      <c r="VYQ172" s="44"/>
      <c r="VYR172" s="44"/>
      <c r="VYS172" s="44"/>
      <c r="VYT172" s="44"/>
      <c r="VYU172" s="44"/>
      <c r="VYV172" s="44"/>
      <c r="VYW172" s="44"/>
      <c r="VYX172" s="44"/>
      <c r="VYY172" s="44"/>
      <c r="VYZ172" s="44"/>
      <c r="VZA172" s="44"/>
      <c r="VZB172" s="44"/>
      <c r="VZC172" s="44"/>
      <c r="VZD172" s="44"/>
      <c r="VZE172" s="44"/>
      <c r="VZF172" s="44"/>
      <c r="VZG172" s="44"/>
      <c r="VZH172" s="44"/>
      <c r="VZI172" s="44"/>
      <c r="VZJ172" s="44"/>
      <c r="VZK172" s="44"/>
      <c r="VZL172" s="44"/>
      <c r="VZM172" s="44"/>
      <c r="VZN172" s="44"/>
      <c r="VZO172" s="44"/>
      <c r="VZP172" s="44"/>
      <c r="VZQ172" s="44"/>
      <c r="VZR172" s="44"/>
      <c r="VZS172" s="44"/>
      <c r="VZT172" s="44"/>
      <c r="VZU172" s="44"/>
      <c r="VZV172" s="44"/>
      <c r="VZW172" s="44"/>
      <c r="VZX172" s="44"/>
      <c r="VZY172" s="44"/>
      <c r="VZZ172" s="44"/>
      <c r="WAA172" s="44"/>
      <c r="WAB172" s="44"/>
      <c r="WAC172" s="44"/>
      <c r="WAD172" s="44"/>
      <c r="WAE172" s="44"/>
      <c r="WAF172" s="44"/>
      <c r="WAG172" s="44"/>
      <c r="WAH172" s="44"/>
      <c r="WAI172" s="44"/>
      <c r="WAJ172" s="44"/>
      <c r="WAK172" s="44"/>
      <c r="WAL172" s="44"/>
      <c r="WAM172" s="44"/>
      <c r="WAN172" s="44"/>
      <c r="WAO172" s="44"/>
      <c r="WAP172" s="44"/>
      <c r="WAQ172" s="44"/>
      <c r="WAR172" s="44"/>
      <c r="WAS172" s="44"/>
      <c r="WAT172" s="44"/>
      <c r="WAU172" s="44"/>
      <c r="WAV172" s="44"/>
      <c r="WAW172" s="44"/>
      <c r="WAX172" s="44"/>
      <c r="WAY172" s="44"/>
      <c r="WAZ172" s="44"/>
      <c r="WBA172" s="44"/>
      <c r="WBB172" s="44"/>
      <c r="WBC172" s="44"/>
      <c r="WBD172" s="44"/>
      <c r="WBE172" s="44"/>
      <c r="WBF172" s="44"/>
      <c r="WBG172" s="44"/>
      <c r="WBH172" s="44"/>
      <c r="WBI172" s="44"/>
      <c r="WBJ172" s="44"/>
      <c r="WBK172" s="44"/>
      <c r="WBL172" s="44"/>
      <c r="WBM172" s="44"/>
      <c r="WBN172" s="44"/>
      <c r="WBO172" s="44"/>
      <c r="WBP172" s="44"/>
      <c r="WBQ172" s="44"/>
      <c r="WBR172" s="44"/>
      <c r="WBS172" s="44"/>
      <c r="WBT172" s="44"/>
      <c r="WBU172" s="44"/>
      <c r="WBV172" s="44"/>
      <c r="WBW172" s="44"/>
      <c r="WBX172" s="44"/>
      <c r="WBY172" s="44"/>
      <c r="WBZ172" s="44"/>
      <c r="WCA172" s="44"/>
      <c r="WCB172" s="44"/>
      <c r="WCC172" s="44"/>
      <c r="WCD172" s="44"/>
      <c r="WCE172" s="44"/>
      <c r="WCF172" s="44"/>
      <c r="WCG172" s="44"/>
      <c r="WCH172" s="44"/>
      <c r="WCI172" s="44"/>
      <c r="WCJ172" s="44"/>
      <c r="WCK172" s="44"/>
      <c r="WCL172" s="44"/>
      <c r="WCM172" s="44"/>
      <c r="WCN172" s="44"/>
      <c r="WCO172" s="44"/>
      <c r="WCP172" s="44"/>
      <c r="WCQ172" s="44"/>
      <c r="WCR172" s="44"/>
      <c r="WCS172" s="44"/>
      <c r="WCT172" s="44"/>
      <c r="WCU172" s="44"/>
      <c r="WCV172" s="44"/>
      <c r="WCW172" s="44"/>
      <c r="WCX172" s="44"/>
      <c r="WCY172" s="44"/>
      <c r="WCZ172" s="44"/>
      <c r="WDA172" s="44"/>
      <c r="WDB172" s="44"/>
      <c r="WDC172" s="44"/>
      <c r="WDD172" s="44"/>
      <c r="WDE172" s="44"/>
      <c r="WDF172" s="44"/>
      <c r="WDG172" s="44"/>
      <c r="WDH172" s="44"/>
      <c r="WDI172" s="44"/>
      <c r="WDJ172" s="44"/>
      <c r="WDK172" s="44"/>
      <c r="WDL172" s="44"/>
      <c r="WDM172" s="44"/>
      <c r="WDN172" s="44"/>
      <c r="WDO172" s="44"/>
      <c r="WDP172" s="44"/>
      <c r="WDQ172" s="44"/>
      <c r="WDR172" s="44"/>
      <c r="WDS172" s="44"/>
      <c r="WDT172" s="44"/>
      <c r="WDU172" s="44"/>
      <c r="WDV172" s="44"/>
      <c r="WDW172" s="44"/>
      <c r="WDX172" s="44"/>
      <c r="WDY172" s="44"/>
      <c r="WDZ172" s="44"/>
      <c r="WEA172" s="44"/>
      <c r="WEB172" s="44"/>
      <c r="WEC172" s="44"/>
      <c r="WED172" s="44"/>
      <c r="WEE172" s="44"/>
      <c r="WEF172" s="44"/>
      <c r="WEG172" s="44"/>
      <c r="WEH172" s="44"/>
      <c r="WEI172" s="44"/>
      <c r="WEJ172" s="44"/>
      <c r="WEK172" s="44"/>
      <c r="WEL172" s="44"/>
      <c r="WEM172" s="44"/>
      <c r="WEN172" s="44"/>
      <c r="WEO172" s="44"/>
      <c r="WEP172" s="44"/>
      <c r="WEQ172" s="44"/>
      <c r="WER172" s="44"/>
      <c r="WES172" s="44"/>
      <c r="WET172" s="44"/>
      <c r="WEU172" s="44"/>
      <c r="WEV172" s="44"/>
      <c r="WEW172" s="44"/>
      <c r="WEX172" s="44"/>
      <c r="WEY172" s="44"/>
      <c r="WEZ172" s="44"/>
      <c r="WFA172" s="44"/>
      <c r="WFB172" s="44"/>
      <c r="WFC172" s="44"/>
      <c r="WFD172" s="44"/>
      <c r="WFE172" s="44"/>
      <c r="WFF172" s="44"/>
      <c r="WFG172" s="44"/>
      <c r="WFH172" s="44"/>
      <c r="WFI172" s="44"/>
      <c r="WFJ172" s="44"/>
      <c r="WFK172" s="44"/>
      <c r="WFL172" s="44"/>
      <c r="WFM172" s="44"/>
      <c r="WFN172" s="44"/>
      <c r="WFO172" s="44"/>
      <c r="WFP172" s="44"/>
      <c r="WFQ172" s="44"/>
      <c r="WFR172" s="44"/>
      <c r="WFS172" s="44"/>
      <c r="WFT172" s="44"/>
      <c r="WFU172" s="44"/>
      <c r="WFV172" s="44"/>
      <c r="WFW172" s="44"/>
      <c r="WFX172" s="44"/>
      <c r="WFY172" s="44"/>
      <c r="WFZ172" s="44"/>
      <c r="WGA172" s="44"/>
      <c r="WGB172" s="44"/>
      <c r="WGC172" s="44"/>
      <c r="WGD172" s="44"/>
      <c r="WGE172" s="44"/>
      <c r="WGF172" s="44"/>
      <c r="WGG172" s="44"/>
      <c r="WGH172" s="44"/>
      <c r="WGI172" s="44"/>
      <c r="WGJ172" s="44"/>
      <c r="WGK172" s="44"/>
      <c r="WGL172" s="44"/>
      <c r="WGM172" s="44"/>
      <c r="WGN172" s="44"/>
      <c r="WGO172" s="44"/>
      <c r="WGP172" s="44"/>
      <c r="WGQ172" s="44"/>
      <c r="WGR172" s="44"/>
      <c r="WGS172" s="44"/>
      <c r="WGT172" s="44"/>
      <c r="WGU172" s="44"/>
      <c r="WGV172" s="44"/>
      <c r="WGW172" s="44"/>
      <c r="WGX172" s="44"/>
      <c r="WGY172" s="44"/>
      <c r="WGZ172" s="44"/>
      <c r="WHA172" s="44"/>
      <c r="WHB172" s="44"/>
      <c r="WHC172" s="44"/>
      <c r="WHD172" s="44"/>
      <c r="WHE172" s="44"/>
      <c r="WHF172" s="44"/>
      <c r="WHG172" s="44"/>
      <c r="WHH172" s="44"/>
      <c r="WHI172" s="44"/>
      <c r="WHJ172" s="44"/>
      <c r="WHK172" s="44"/>
      <c r="WHL172" s="44"/>
      <c r="WHM172" s="44"/>
      <c r="WHN172" s="44"/>
      <c r="WHO172" s="44"/>
      <c r="WHP172" s="44"/>
      <c r="WHQ172" s="44"/>
      <c r="WHR172" s="44"/>
      <c r="WHS172" s="44"/>
      <c r="WHT172" s="44"/>
      <c r="WHU172" s="44"/>
      <c r="WHV172" s="44"/>
      <c r="WHW172" s="44"/>
      <c r="WHX172" s="44"/>
      <c r="WHY172" s="44"/>
      <c r="WHZ172" s="44"/>
      <c r="WIA172" s="44"/>
      <c r="WIB172" s="44"/>
      <c r="WIC172" s="44"/>
      <c r="WID172" s="44"/>
      <c r="WIE172" s="44"/>
      <c r="WIF172" s="44"/>
      <c r="WIG172" s="44"/>
      <c r="WIH172" s="44"/>
      <c r="WII172" s="44"/>
      <c r="WIJ172" s="44"/>
      <c r="WIK172" s="44"/>
      <c r="WIL172" s="44"/>
      <c r="WIM172" s="44"/>
      <c r="WIN172" s="44"/>
      <c r="WIO172" s="44"/>
      <c r="WIP172" s="44"/>
      <c r="WIQ172" s="44"/>
      <c r="WIR172" s="44"/>
      <c r="WIS172" s="44"/>
      <c r="WIT172" s="44"/>
      <c r="WIU172" s="44"/>
      <c r="WIV172" s="44"/>
      <c r="WIW172" s="44"/>
      <c r="WIX172" s="44"/>
      <c r="WIY172" s="44"/>
      <c r="WIZ172" s="44"/>
      <c r="WJA172" s="44"/>
      <c r="WJB172" s="44"/>
      <c r="WJC172" s="44"/>
      <c r="WJD172" s="44"/>
      <c r="WJE172" s="44"/>
      <c r="WJF172" s="44"/>
      <c r="WJG172" s="44"/>
      <c r="WJH172" s="44"/>
      <c r="WJI172" s="44"/>
      <c r="WJJ172" s="44"/>
      <c r="WJK172" s="44"/>
      <c r="WJL172" s="44"/>
      <c r="WJM172" s="44"/>
      <c r="WJN172" s="44"/>
      <c r="WJO172" s="44"/>
      <c r="WJP172" s="44"/>
      <c r="WJQ172" s="44"/>
      <c r="WJR172" s="44"/>
      <c r="WJS172" s="44"/>
      <c r="WJT172" s="44"/>
      <c r="WJU172" s="44"/>
      <c r="WJV172" s="44"/>
      <c r="WJW172" s="44"/>
      <c r="WJX172" s="44"/>
      <c r="WJY172" s="44"/>
      <c r="WJZ172" s="44"/>
      <c r="WKA172" s="44"/>
      <c r="WKB172" s="44"/>
      <c r="WKC172" s="44"/>
      <c r="WKD172" s="44"/>
      <c r="WKE172" s="44"/>
      <c r="WKF172" s="44"/>
      <c r="WKG172" s="44"/>
      <c r="WKH172" s="44"/>
      <c r="WKI172" s="44"/>
      <c r="WKJ172" s="44"/>
      <c r="WKK172" s="44"/>
      <c r="WKL172" s="44"/>
      <c r="WKM172" s="44"/>
      <c r="WKN172" s="44"/>
      <c r="WKO172" s="44"/>
      <c r="WKP172" s="44"/>
      <c r="WKQ172" s="44"/>
      <c r="WKR172" s="44"/>
      <c r="WKS172" s="44"/>
      <c r="WKT172" s="44"/>
      <c r="WKU172" s="44"/>
      <c r="WKV172" s="44"/>
      <c r="WKW172" s="44"/>
      <c r="WKX172" s="44"/>
      <c r="WKY172" s="44"/>
      <c r="WKZ172" s="44"/>
      <c r="WLA172" s="44"/>
      <c r="WLB172" s="44"/>
      <c r="WLC172" s="44"/>
      <c r="WLD172" s="44"/>
      <c r="WLE172" s="44"/>
      <c r="WLF172" s="44"/>
      <c r="WLG172" s="44"/>
      <c r="WLH172" s="44"/>
      <c r="WLI172" s="44"/>
      <c r="WLJ172" s="44"/>
      <c r="WLK172" s="44"/>
      <c r="WLL172" s="44"/>
      <c r="WLM172" s="44"/>
      <c r="WLN172" s="44"/>
      <c r="WLO172" s="44"/>
      <c r="WLP172" s="44"/>
      <c r="WLQ172" s="44"/>
      <c r="WLR172" s="44"/>
      <c r="WLS172" s="44"/>
      <c r="WLT172" s="44"/>
      <c r="WLU172" s="44"/>
      <c r="WLV172" s="44"/>
      <c r="WLW172" s="44"/>
      <c r="WLX172" s="44"/>
      <c r="WLY172" s="44"/>
      <c r="WLZ172" s="44"/>
      <c r="WMA172" s="44"/>
      <c r="WMB172" s="44"/>
      <c r="WMC172" s="44"/>
      <c r="WMD172" s="44"/>
      <c r="WME172" s="44"/>
      <c r="WMF172" s="44"/>
      <c r="WMG172" s="44"/>
      <c r="WMH172" s="44"/>
      <c r="WMI172" s="44"/>
      <c r="WMJ172" s="44"/>
      <c r="WMK172" s="44"/>
      <c r="WML172" s="44"/>
      <c r="WMM172" s="44"/>
      <c r="WMN172" s="44"/>
      <c r="WMO172" s="44"/>
      <c r="WMP172" s="44"/>
      <c r="WMQ172" s="44"/>
      <c r="WMR172" s="44"/>
      <c r="WMS172" s="44"/>
      <c r="WMT172" s="44"/>
      <c r="WMU172" s="44"/>
      <c r="WMV172" s="44"/>
      <c r="WMW172" s="44"/>
      <c r="WMX172" s="44"/>
      <c r="WMY172" s="44"/>
      <c r="WMZ172" s="44"/>
      <c r="WNA172" s="44"/>
      <c r="WNB172" s="44"/>
      <c r="WNC172" s="44"/>
      <c r="WND172" s="44"/>
      <c r="WNE172" s="44"/>
      <c r="WNF172" s="44"/>
      <c r="WNG172" s="44"/>
      <c r="WNH172" s="44"/>
      <c r="WNI172" s="44"/>
      <c r="WNJ172" s="44"/>
      <c r="WNK172" s="44"/>
      <c r="WNL172" s="44"/>
      <c r="WNM172" s="44"/>
      <c r="WNN172" s="44"/>
      <c r="WNO172" s="44"/>
      <c r="WNP172" s="44"/>
      <c r="WNQ172" s="44"/>
      <c r="WNR172" s="44"/>
      <c r="WNS172" s="44"/>
      <c r="WNT172" s="44"/>
      <c r="WNU172" s="44"/>
      <c r="WNV172" s="44"/>
      <c r="WNW172" s="44"/>
      <c r="WNX172" s="44"/>
      <c r="WNY172" s="44"/>
      <c r="WNZ172" s="44"/>
      <c r="WOA172" s="44"/>
      <c r="WOB172" s="44"/>
      <c r="WOC172" s="44"/>
      <c r="WOD172" s="44"/>
      <c r="WOE172" s="44"/>
      <c r="WOF172" s="44"/>
      <c r="WOG172" s="44"/>
      <c r="WOH172" s="44"/>
      <c r="WOI172" s="44"/>
      <c r="WOJ172" s="44"/>
      <c r="WOK172" s="44"/>
      <c r="WOL172" s="44"/>
      <c r="WOM172" s="44"/>
      <c r="WON172" s="44"/>
      <c r="WOO172" s="44"/>
      <c r="WOP172" s="44"/>
      <c r="WOQ172" s="44"/>
      <c r="WOR172" s="44"/>
      <c r="WOS172" s="44"/>
      <c r="WOT172" s="44"/>
      <c r="WOU172" s="44"/>
      <c r="WOV172" s="44"/>
      <c r="WOW172" s="44"/>
      <c r="WOX172" s="44"/>
      <c r="WOY172" s="44"/>
      <c r="WOZ172" s="44"/>
      <c r="WPA172" s="44"/>
      <c r="WPB172" s="44"/>
      <c r="WPC172" s="44"/>
      <c r="WPD172" s="44"/>
      <c r="WPE172" s="44"/>
      <c r="WPF172" s="44"/>
      <c r="WPG172" s="44"/>
      <c r="WPH172" s="44"/>
      <c r="WPI172" s="44"/>
      <c r="WPJ172" s="44"/>
      <c r="WPK172" s="44"/>
      <c r="WPL172" s="44"/>
      <c r="WPM172" s="44"/>
      <c r="WPN172" s="44"/>
      <c r="WPO172" s="44"/>
      <c r="WPP172" s="44"/>
      <c r="WPQ172" s="44"/>
      <c r="WPR172" s="44"/>
      <c r="WPS172" s="44"/>
      <c r="WPT172" s="44"/>
      <c r="WPU172" s="44"/>
      <c r="WPV172" s="44"/>
      <c r="WPW172" s="44"/>
      <c r="WPX172" s="44"/>
      <c r="WPY172" s="44"/>
      <c r="WPZ172" s="44"/>
      <c r="WQA172" s="44"/>
      <c r="WQB172" s="44"/>
      <c r="WQC172" s="44"/>
      <c r="WQD172" s="44"/>
      <c r="WQE172" s="44"/>
      <c r="WQF172" s="44"/>
      <c r="WQG172" s="44"/>
      <c r="WQH172" s="44"/>
      <c r="WQI172" s="44"/>
      <c r="WQJ172" s="44"/>
      <c r="WQK172" s="44"/>
      <c r="WQL172" s="44"/>
      <c r="WQM172" s="44"/>
      <c r="WQN172" s="44"/>
      <c r="WQO172" s="44"/>
      <c r="WQP172" s="44"/>
      <c r="WQQ172" s="44"/>
      <c r="WQR172" s="44"/>
      <c r="WQS172" s="44"/>
      <c r="WQT172" s="44"/>
      <c r="WQU172" s="44"/>
      <c r="WQV172" s="44"/>
      <c r="WQW172" s="44"/>
      <c r="WQX172" s="44"/>
      <c r="WQY172" s="44"/>
      <c r="WQZ172" s="44"/>
      <c r="WRA172" s="44"/>
      <c r="WRB172" s="44"/>
      <c r="WRC172" s="44"/>
      <c r="WRD172" s="44"/>
      <c r="WRE172" s="44"/>
      <c r="WRF172" s="44"/>
      <c r="WRG172" s="44"/>
      <c r="WRH172" s="44"/>
      <c r="WRI172" s="44"/>
      <c r="WRJ172" s="44"/>
      <c r="WRK172" s="44"/>
      <c r="WRL172" s="44"/>
      <c r="WRM172" s="44"/>
      <c r="WRN172" s="44"/>
      <c r="WRO172" s="44"/>
      <c r="WRP172" s="44"/>
      <c r="WRQ172" s="44"/>
      <c r="WRR172" s="44"/>
      <c r="WRS172" s="44"/>
      <c r="WRT172" s="44"/>
      <c r="WRU172" s="44"/>
      <c r="WRV172" s="44"/>
      <c r="WRW172" s="44"/>
      <c r="WRX172" s="44"/>
      <c r="WRY172" s="44"/>
      <c r="WRZ172" s="44"/>
      <c r="WSA172" s="44"/>
      <c r="WSB172" s="44"/>
      <c r="WSC172" s="44"/>
      <c r="WSD172" s="44"/>
      <c r="WSE172" s="44"/>
      <c r="WSF172" s="44"/>
      <c r="WSG172" s="44"/>
      <c r="WSH172" s="44"/>
      <c r="WSI172" s="44"/>
      <c r="WSJ172" s="44"/>
      <c r="WSK172" s="44"/>
      <c r="WSL172" s="44"/>
      <c r="WSM172" s="44"/>
      <c r="WSN172" s="44"/>
      <c r="WSO172" s="44"/>
      <c r="WSP172" s="44"/>
      <c r="WSQ172" s="44"/>
      <c r="WSR172" s="44"/>
      <c r="WSS172" s="44"/>
      <c r="WST172" s="44"/>
      <c r="WSU172" s="44"/>
      <c r="WSV172" s="44"/>
      <c r="WSW172" s="44"/>
      <c r="WSX172" s="44"/>
      <c r="WSY172" s="44"/>
      <c r="WSZ172" s="44"/>
      <c r="WTA172" s="44"/>
      <c r="WTB172" s="44"/>
      <c r="WTC172" s="44"/>
      <c r="WTD172" s="44"/>
      <c r="WTE172" s="44"/>
      <c r="WTF172" s="44"/>
      <c r="WTG172" s="44"/>
      <c r="WTH172" s="44"/>
      <c r="WTI172" s="44"/>
      <c r="WTJ172" s="44"/>
      <c r="WTK172" s="44"/>
      <c r="WTL172" s="44"/>
      <c r="WTM172" s="44"/>
      <c r="WTN172" s="44"/>
      <c r="WTO172" s="44"/>
      <c r="WTP172" s="44"/>
      <c r="WTQ172" s="44"/>
      <c r="WTR172" s="44"/>
      <c r="WTS172" s="44"/>
      <c r="WTT172" s="44"/>
      <c r="WTU172" s="44"/>
      <c r="WTV172" s="44"/>
      <c r="WTW172" s="44"/>
      <c r="WTX172" s="44"/>
      <c r="WTY172" s="44"/>
      <c r="WTZ172" s="44"/>
      <c r="WUA172" s="44"/>
      <c r="WUB172" s="44"/>
      <c r="WUC172" s="44"/>
      <c r="WUD172" s="44"/>
      <c r="WUE172" s="44"/>
      <c r="WUF172" s="44"/>
      <c r="WUG172" s="44"/>
      <c r="WUH172" s="44"/>
      <c r="WUI172" s="44"/>
      <c r="WUJ172" s="44"/>
      <c r="WUK172" s="44"/>
      <c r="WUL172" s="44"/>
      <c r="WUM172" s="44"/>
      <c r="WUN172" s="44"/>
      <c r="WUO172" s="44"/>
      <c r="WUP172" s="44"/>
      <c r="WUQ172" s="44"/>
      <c r="WUR172" s="44"/>
      <c r="WUS172" s="44"/>
      <c r="WUT172" s="44"/>
      <c r="WUU172" s="44"/>
      <c r="WUV172" s="44"/>
      <c r="WUW172" s="44"/>
      <c r="WUX172" s="44"/>
      <c r="WUY172" s="44"/>
      <c r="WUZ172" s="44"/>
      <c r="WVA172" s="44"/>
      <c r="WVB172" s="44"/>
      <c r="WVC172" s="44"/>
      <c r="WVD172" s="44"/>
      <c r="WVE172" s="44"/>
      <c r="WVF172" s="44"/>
      <c r="WVG172" s="44"/>
      <c r="WVH172" s="44"/>
      <c r="WVI172" s="44"/>
      <c r="WVJ172" s="44"/>
      <c r="WVK172" s="44"/>
      <c r="WVL172" s="44"/>
      <c r="WVM172" s="44"/>
      <c r="WVN172" s="44"/>
      <c r="WVO172" s="44"/>
      <c r="WVP172" s="44"/>
      <c r="WVQ172" s="44"/>
      <c r="WVR172" s="44"/>
      <c r="WVS172" s="44"/>
      <c r="WVT172" s="44"/>
      <c r="WVU172" s="44"/>
      <c r="WVV172" s="44"/>
      <c r="WVW172" s="44"/>
      <c r="WVX172" s="44"/>
      <c r="WVY172" s="44"/>
      <c r="WVZ172" s="44"/>
      <c r="WWA172" s="44"/>
      <c r="WWB172" s="44"/>
      <c r="WWC172" s="44"/>
      <c r="WWD172" s="44"/>
      <c r="WWE172" s="44"/>
      <c r="WWF172" s="44"/>
      <c r="WWG172" s="44"/>
      <c r="WWH172" s="44"/>
      <c r="WWI172" s="44"/>
      <c r="WWJ172" s="44"/>
      <c r="WWK172" s="44"/>
      <c r="WWL172" s="44"/>
      <c r="WWM172" s="44"/>
      <c r="WWN172" s="44"/>
      <c r="WWO172" s="44"/>
      <c r="WWP172" s="44"/>
      <c r="WWQ172" s="44"/>
      <c r="WWR172" s="44"/>
      <c r="WWS172" s="44"/>
      <c r="WWT172" s="44"/>
      <c r="WWU172" s="44"/>
      <c r="WWV172" s="44"/>
      <c r="WWW172" s="44"/>
      <c r="WWX172" s="44"/>
      <c r="WWY172" s="44"/>
      <c r="WWZ172" s="44"/>
      <c r="WXA172" s="44"/>
      <c r="WXB172" s="44"/>
      <c r="WXC172" s="44"/>
      <c r="WXD172" s="44"/>
      <c r="WXE172" s="44"/>
      <c r="WXF172" s="44"/>
      <c r="WXG172" s="44"/>
      <c r="WXH172" s="44"/>
      <c r="WXI172" s="44"/>
      <c r="WXJ172" s="44"/>
      <c r="WXK172" s="44"/>
      <c r="WXL172" s="44"/>
      <c r="WXM172" s="44"/>
      <c r="WXN172" s="44"/>
      <c r="WXO172" s="44"/>
      <c r="WXP172" s="44"/>
      <c r="WXQ172" s="44"/>
      <c r="WXR172" s="44"/>
      <c r="WXS172" s="44"/>
      <c r="WXT172" s="44"/>
      <c r="WXU172" s="44"/>
      <c r="WXV172" s="44"/>
      <c r="WXW172" s="44"/>
      <c r="WXX172" s="44"/>
      <c r="WXY172" s="44"/>
      <c r="WXZ172" s="44"/>
      <c r="WYA172" s="44"/>
      <c r="WYB172" s="44"/>
      <c r="WYC172" s="44"/>
      <c r="WYD172" s="44"/>
      <c r="WYE172" s="44"/>
      <c r="WYF172" s="44"/>
      <c r="WYG172" s="44"/>
      <c r="WYH172" s="44"/>
      <c r="WYI172" s="44"/>
      <c r="WYJ172" s="44"/>
      <c r="WYK172" s="44"/>
      <c r="WYL172" s="44"/>
      <c r="WYM172" s="44"/>
      <c r="WYN172" s="44"/>
      <c r="WYO172" s="44"/>
      <c r="WYP172" s="44"/>
      <c r="WYQ172" s="44"/>
      <c r="WYR172" s="44"/>
      <c r="WYS172" s="44"/>
      <c r="WYT172" s="44"/>
      <c r="WYU172" s="44"/>
      <c r="WYV172" s="44"/>
      <c r="WYW172" s="44"/>
      <c r="WYX172" s="44"/>
      <c r="WYY172" s="44"/>
      <c r="WYZ172" s="44"/>
      <c r="WZA172" s="44"/>
      <c r="WZB172" s="44"/>
      <c r="WZC172" s="44"/>
      <c r="WZD172" s="44"/>
      <c r="WZE172" s="44"/>
      <c r="WZF172" s="44"/>
      <c r="WZG172" s="44"/>
      <c r="WZH172" s="44"/>
      <c r="WZI172" s="44"/>
      <c r="WZJ172" s="44"/>
      <c r="WZK172" s="44"/>
      <c r="WZL172" s="44"/>
      <c r="WZM172" s="44"/>
      <c r="WZN172" s="44"/>
      <c r="WZO172" s="44"/>
      <c r="WZP172" s="44"/>
      <c r="WZQ172" s="44"/>
      <c r="WZR172" s="44"/>
      <c r="WZS172" s="44"/>
      <c r="WZT172" s="44"/>
      <c r="WZU172" s="44"/>
      <c r="WZV172" s="44"/>
      <c r="WZW172" s="44"/>
      <c r="WZX172" s="44"/>
      <c r="WZY172" s="44"/>
      <c r="WZZ172" s="44"/>
      <c r="XAA172" s="44"/>
      <c r="XAB172" s="44"/>
      <c r="XAC172" s="44"/>
      <c r="XAD172" s="44"/>
      <c r="XAE172" s="44"/>
      <c r="XAF172" s="44"/>
      <c r="XAG172" s="44"/>
      <c r="XAH172" s="44"/>
      <c r="XAI172" s="44"/>
      <c r="XAJ172" s="44"/>
      <c r="XAK172" s="44"/>
      <c r="XAL172" s="44"/>
      <c r="XAM172" s="44"/>
      <c r="XAN172" s="44"/>
      <c r="XAO172" s="44"/>
      <c r="XAP172" s="44"/>
      <c r="XAQ172" s="44"/>
      <c r="XAR172" s="44"/>
      <c r="XAS172" s="44"/>
      <c r="XAT172" s="44"/>
      <c r="XAU172" s="44"/>
      <c r="XAV172" s="44"/>
      <c r="XAW172" s="44"/>
      <c r="XAX172" s="44"/>
      <c r="XAY172" s="44"/>
      <c r="XAZ172" s="44"/>
      <c r="XBA172" s="44"/>
      <c r="XBB172" s="44"/>
      <c r="XBC172" s="44"/>
      <c r="XBD172" s="44"/>
      <c r="XBE172" s="44"/>
      <c r="XBF172" s="44"/>
      <c r="XBG172" s="44"/>
      <c r="XBH172" s="44"/>
      <c r="XBI172" s="44"/>
      <c r="XBJ172" s="44"/>
      <c r="XBK172" s="44"/>
      <c r="XBL172" s="44"/>
      <c r="XBM172" s="44"/>
      <c r="XBN172" s="44"/>
      <c r="XBO172" s="44"/>
      <c r="XBP172" s="44"/>
      <c r="XBQ172" s="44"/>
      <c r="XBR172" s="44"/>
      <c r="XBS172" s="44"/>
      <c r="XBT172" s="44"/>
      <c r="XBU172" s="44"/>
      <c r="XBV172" s="44"/>
      <c r="XBW172" s="44"/>
      <c r="XBX172" s="44"/>
      <c r="XBY172" s="44"/>
      <c r="XBZ172" s="44"/>
      <c r="XCA172" s="44"/>
      <c r="XCB172" s="44"/>
      <c r="XCC172" s="44"/>
      <c r="XCD172" s="44"/>
      <c r="XCE172" s="44"/>
      <c r="XCF172" s="44"/>
      <c r="XCG172" s="44"/>
      <c r="XCH172" s="44"/>
      <c r="XCI172" s="44"/>
      <c r="XCJ172" s="44"/>
      <c r="XCK172" s="44"/>
      <c r="XCL172" s="44"/>
      <c r="XCM172" s="44"/>
      <c r="XCN172" s="44"/>
      <c r="XCO172" s="44"/>
      <c r="XCP172" s="44"/>
      <c r="XCQ172" s="44"/>
      <c r="XCR172" s="44"/>
      <c r="XCS172" s="44"/>
      <c r="XCT172" s="44"/>
      <c r="XCU172" s="44"/>
      <c r="XCV172" s="44"/>
      <c r="XCW172" s="44"/>
      <c r="XCX172" s="44"/>
      <c r="XCY172" s="44"/>
      <c r="XCZ172" s="44"/>
      <c r="XDA172" s="44"/>
      <c r="XDB172" s="44"/>
      <c r="XDC172" s="44"/>
      <c r="XDD172" s="44"/>
      <c r="XDE172" s="44"/>
      <c r="XDF172" s="44"/>
      <c r="XDG172" s="44"/>
      <c r="XDH172" s="44"/>
      <c r="XDI172" s="44"/>
      <c r="XDJ172" s="44"/>
      <c r="XDK172" s="44"/>
      <c r="XDL172" s="44"/>
      <c r="XDM172" s="44"/>
      <c r="XDN172" s="44"/>
      <c r="XDO172" s="44"/>
      <c r="XDP172" s="44"/>
      <c r="XDQ172" s="44"/>
      <c r="XDR172" s="44"/>
      <c r="XDS172" s="44"/>
      <c r="XDT172" s="44"/>
      <c r="XDU172" s="44"/>
      <c r="XDV172" s="44"/>
      <c r="XDW172" s="44"/>
      <c r="XDX172" s="44"/>
      <c r="XDY172" s="44"/>
      <c r="XDZ172" s="44"/>
      <c r="XEA172" s="44"/>
      <c r="XEB172" s="44"/>
      <c r="XEC172" s="44"/>
      <c r="XED172" s="44"/>
      <c r="XEE172" s="44"/>
      <c r="XEF172" s="44"/>
      <c r="XEG172" s="44"/>
      <c r="XEH172" s="44"/>
      <c r="XEI172" s="44"/>
      <c r="XEJ172" s="44"/>
      <c r="XEK172" s="44"/>
      <c r="XEL172" s="44"/>
      <c r="XEM172" s="44"/>
      <c r="XEN172" s="44"/>
      <c r="XEO172" s="44"/>
      <c r="XEP172" s="44"/>
      <c r="XEQ172" s="44"/>
      <c r="XER172" s="44"/>
      <c r="XES172" s="44"/>
      <c r="XET172" s="44"/>
      <c r="XEU172" s="44"/>
      <c r="XEV172" s="44"/>
      <c r="XEW172" s="44"/>
      <c r="XEX172" s="44"/>
      <c r="XEY172" s="44"/>
      <c r="XEZ172" s="44"/>
    </row>
    <row r="173" spans="1:16380" x14ac:dyDescent="0.15">
      <c r="A173" s="114"/>
      <c r="B173" s="35" t="s">
        <v>84</v>
      </c>
      <c r="C173" s="34" t="s">
        <v>351</v>
      </c>
      <c r="D173" s="66" t="s">
        <v>163</v>
      </c>
      <c r="E173" s="34" t="s">
        <v>372</v>
      </c>
      <c r="F173" s="37" t="s">
        <v>85</v>
      </c>
      <c r="G173" s="37" t="s">
        <v>229</v>
      </c>
      <c r="H173" s="60" t="s">
        <v>75</v>
      </c>
      <c r="I173" s="60" t="s">
        <v>75</v>
      </c>
      <c r="J173" s="37">
        <v>3</v>
      </c>
      <c r="K173" s="36">
        <v>7</v>
      </c>
      <c r="L173" s="87">
        <f t="shared" si="15"/>
        <v>6216</v>
      </c>
      <c r="M173" s="87">
        <f t="shared" si="16"/>
        <v>5250</v>
      </c>
      <c r="N173" s="31">
        <f t="shared" si="18"/>
        <v>11466</v>
      </c>
      <c r="O173" s="32">
        <v>24</v>
      </c>
      <c r="P173" s="115">
        <f t="shared" si="19"/>
        <v>2640</v>
      </c>
      <c r="Q173" s="53"/>
      <c r="R173" s="33">
        <v>50</v>
      </c>
      <c r="S173" s="33">
        <v>0</v>
      </c>
      <c r="T173" s="33">
        <v>50</v>
      </c>
      <c r="U173" s="33">
        <v>0</v>
      </c>
      <c r="V173" s="81">
        <f>$R173*[1]Pesos!$B$13+$S173*[1]Pesos!$C$13+$T173*[1]Pesos!$D$13+$U173*[1]Pesos!$E$13</f>
        <v>35</v>
      </c>
      <c r="W173" s="84" t="s">
        <v>428</v>
      </c>
      <c r="X173" s="121"/>
    </row>
    <row r="174" spans="1:16380" x14ac:dyDescent="0.15">
      <c r="A174" s="113"/>
      <c r="B174" s="35" t="s">
        <v>86</v>
      </c>
      <c r="C174" s="34" t="s">
        <v>87</v>
      </c>
      <c r="D174" s="66" t="s">
        <v>163</v>
      </c>
      <c r="E174" s="34" t="s">
        <v>74</v>
      </c>
      <c r="F174" s="37" t="s">
        <v>82</v>
      </c>
      <c r="G174" s="37" t="s">
        <v>83</v>
      </c>
      <c r="H174" s="60" t="s">
        <v>75</v>
      </c>
      <c r="I174" s="60" t="s">
        <v>75</v>
      </c>
      <c r="J174" s="35">
        <v>2</v>
      </c>
      <c r="K174" s="36">
        <v>6</v>
      </c>
      <c r="L174" s="87">
        <f t="shared" si="15"/>
        <v>3552</v>
      </c>
      <c r="M174" s="87">
        <f t="shared" si="16"/>
        <v>3500</v>
      </c>
      <c r="N174" s="31">
        <f t="shared" si="18"/>
        <v>7052</v>
      </c>
      <c r="O174" s="32">
        <v>8</v>
      </c>
      <c r="P174" s="115">
        <f t="shared" si="19"/>
        <v>880</v>
      </c>
      <c r="Q174" s="53"/>
      <c r="R174" s="33">
        <v>50</v>
      </c>
      <c r="S174" s="33">
        <v>0</v>
      </c>
      <c r="T174" s="33">
        <v>0</v>
      </c>
      <c r="U174" s="33">
        <v>0</v>
      </c>
      <c r="V174" s="81">
        <f>$R174*[1]Pesos!$B$13+$S174*[1]Pesos!$C$13+$T174*[1]Pesos!$D$13+$U174*[1]Pesos!$E$13</f>
        <v>20</v>
      </c>
      <c r="W174" s="84" t="s">
        <v>428</v>
      </c>
      <c r="X174" s="121"/>
    </row>
    <row r="175" spans="1:16380" x14ac:dyDescent="0.15">
      <c r="J175" s="74">
        <f>SUM(J7:J174)</f>
        <v>288</v>
      </c>
      <c r="K175" s="75">
        <f>SUM(K7:K174)</f>
        <v>1096</v>
      </c>
      <c r="L175" s="76">
        <f>SUM(L7:L171)</f>
        <v>546244.77611940296</v>
      </c>
      <c r="M175" s="76">
        <f>SUM(M7:M171)</f>
        <v>477533.58208955225</v>
      </c>
      <c r="N175" s="76">
        <f>SUM(N7:N174)</f>
        <v>1045526.3582089553</v>
      </c>
      <c r="O175" s="75">
        <f>SUM(O7:O171)</f>
        <v>9889</v>
      </c>
      <c r="P175" s="77">
        <f>SUM(P7:P171)</f>
        <v>1077230</v>
      </c>
      <c r="Q175" s="53"/>
    </row>
    <row r="176" spans="1:16380" x14ac:dyDescent="0.15">
      <c r="N176" s="72">
        <f>N175*Y2</f>
        <v>3502513.3000000003</v>
      </c>
      <c r="Q176" s="53"/>
    </row>
  </sheetData>
  <autoFilter ref="A6:AE176">
    <sortState ref="A7:AE176">
      <sortCondition ref="H6:H176"/>
    </sortState>
  </autoFilter>
  <mergeCells count="19">
    <mergeCell ref="H1:H4"/>
    <mergeCell ref="A1:C4"/>
    <mergeCell ref="D1:D4"/>
    <mergeCell ref="E1:E4"/>
    <mergeCell ref="F1:F4"/>
    <mergeCell ref="G1:G4"/>
    <mergeCell ref="V1:V4"/>
    <mergeCell ref="W1:W4"/>
    <mergeCell ref="I1:I4"/>
    <mergeCell ref="J1:J4"/>
    <mergeCell ref="K1:K4"/>
    <mergeCell ref="L1:L4"/>
    <mergeCell ref="M1:M4"/>
    <mergeCell ref="N1:N4"/>
    <mergeCell ref="R5:U5"/>
    <mergeCell ref="R1:R4"/>
    <mergeCell ref="S1:S4"/>
    <mergeCell ref="T1:T4"/>
    <mergeCell ref="U1:U4"/>
  </mergeCells>
  <pageMargins left="0.51181102362204722" right="0.51181102362204722" top="0.78740157480314965" bottom="0.78740157480314965" header="0.31496062992125984" footer="0.31496062992125984"/>
  <pageSetup paperSize="9" scale="4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XEZ296"/>
  <sheetViews>
    <sheetView topLeftCell="B1" zoomScaleNormal="100" workbookViewId="0">
      <pane xSplit="3" ySplit="6" topLeftCell="E7" activePane="bottomRight" state="frozen"/>
      <selection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140625" defaultRowHeight="10.5" x14ac:dyDescent="0.15"/>
  <cols>
    <col min="1" max="1" width="5" style="24" hidden="1" customWidth="1"/>
    <col min="2" max="2" width="7.7109375" style="24" customWidth="1"/>
    <col min="3" max="3" width="60.42578125" style="23" customWidth="1"/>
    <col min="4" max="4" width="11.42578125" style="23" customWidth="1"/>
    <col min="5" max="5" width="18.7109375" style="23" customWidth="1"/>
    <col min="6" max="6" width="14" style="24" customWidth="1"/>
    <col min="7" max="7" width="15" style="24" customWidth="1"/>
    <col min="8" max="8" width="14.42578125" style="24" customWidth="1"/>
    <col min="9" max="9" width="16.7109375" style="24" customWidth="1"/>
    <col min="10" max="10" width="12.7109375" style="24" customWidth="1"/>
    <col min="11" max="11" width="16.7109375" style="24" customWidth="1"/>
    <col min="12" max="12" width="17.7109375" style="24" hidden="1" customWidth="1"/>
    <col min="13" max="13" width="17" style="24" hidden="1" customWidth="1"/>
    <col min="14" max="14" width="19.28515625" style="24" customWidth="1"/>
    <col min="15" max="15" width="19.28515625" style="24" hidden="1" customWidth="1"/>
    <col min="16" max="16" width="19.42578125" style="23" hidden="1" customWidth="1"/>
    <col min="17" max="17" width="34.28515625" style="23" hidden="1" customWidth="1"/>
    <col min="18" max="21" width="5.7109375" style="23" customWidth="1"/>
    <col min="22" max="22" width="10.42578125" style="23" customWidth="1"/>
    <col min="23" max="23" width="11.7109375" style="23" customWidth="1"/>
    <col min="24" max="24" width="37" style="23" customWidth="1"/>
    <col min="25" max="25" width="11.85546875" style="23" customWidth="1"/>
    <col min="26" max="26" width="13.5703125" style="23" customWidth="1"/>
    <col min="27" max="27" width="11.7109375" style="23" bestFit="1" customWidth="1"/>
    <col min="28" max="28" width="15.140625" style="23" bestFit="1" customWidth="1"/>
    <col min="29" max="29" width="16.85546875" style="23" customWidth="1"/>
    <col min="30" max="30" width="17.5703125" style="23" bestFit="1" customWidth="1"/>
    <col min="31" max="31" width="13.5703125" style="23" customWidth="1"/>
    <col min="32" max="16384" width="9.140625" style="23"/>
  </cols>
  <sheetData>
    <row r="1" spans="1:31" ht="24" customHeight="1" x14ac:dyDescent="0.15">
      <c r="A1" s="167" t="s">
        <v>166</v>
      </c>
      <c r="B1" s="168"/>
      <c r="C1" s="169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6"/>
      <c r="P1" s="27"/>
      <c r="R1" s="162" t="s">
        <v>177</v>
      </c>
      <c r="S1" s="162" t="s">
        <v>178</v>
      </c>
      <c r="T1" s="162" t="s">
        <v>276</v>
      </c>
      <c r="U1" s="162" t="s">
        <v>179</v>
      </c>
      <c r="V1" s="164"/>
      <c r="W1" s="166"/>
      <c r="Y1" s="17" t="s">
        <v>61</v>
      </c>
      <c r="Z1" s="17" t="s">
        <v>62</v>
      </c>
      <c r="AA1" s="17" t="s">
        <v>63</v>
      </c>
      <c r="AB1" s="17" t="s">
        <v>64</v>
      </c>
      <c r="AC1" s="17" t="s">
        <v>65</v>
      </c>
      <c r="AD1" s="17" t="s">
        <v>66</v>
      </c>
      <c r="AE1" s="17" t="s">
        <v>67</v>
      </c>
    </row>
    <row r="2" spans="1:31" ht="9.9499999999999993" customHeight="1" x14ac:dyDescent="0.15">
      <c r="A2" s="170"/>
      <c r="B2" s="171"/>
      <c r="C2" s="172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16"/>
      <c r="P2" s="100"/>
      <c r="R2" s="163"/>
      <c r="S2" s="163"/>
      <c r="T2" s="163"/>
      <c r="U2" s="163"/>
      <c r="V2" s="165"/>
      <c r="W2" s="166"/>
      <c r="Y2" s="18">
        <v>3.35</v>
      </c>
      <c r="Z2" s="18">
        <v>270</v>
      </c>
      <c r="AA2" s="19" t="s">
        <v>24</v>
      </c>
      <c r="AB2" s="20">
        <v>192</v>
      </c>
      <c r="AC2" s="18">
        <v>1000</v>
      </c>
      <c r="AD2" s="20">
        <v>1750</v>
      </c>
      <c r="AE2" s="21">
        <v>110</v>
      </c>
    </row>
    <row r="3" spans="1:31" ht="9.9499999999999993" customHeight="1" x14ac:dyDescent="0.15">
      <c r="A3" s="170"/>
      <c r="B3" s="171"/>
      <c r="C3" s="172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16"/>
      <c r="P3" s="100"/>
      <c r="R3" s="163"/>
      <c r="S3" s="163"/>
      <c r="T3" s="163"/>
      <c r="U3" s="163"/>
      <c r="V3" s="165"/>
      <c r="W3" s="166"/>
      <c r="Y3" s="19"/>
      <c r="Z3" s="19"/>
      <c r="AA3" s="19" t="s">
        <v>25</v>
      </c>
      <c r="AB3" s="20">
        <v>272</v>
      </c>
      <c r="AC3" s="19"/>
      <c r="AD3" s="19"/>
      <c r="AE3" s="22"/>
    </row>
    <row r="4" spans="1:31" ht="9.9499999999999993" customHeight="1" x14ac:dyDescent="0.15">
      <c r="A4" s="170"/>
      <c r="B4" s="171"/>
      <c r="C4" s="172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16"/>
      <c r="P4" s="100"/>
      <c r="R4" s="163"/>
      <c r="S4" s="163"/>
      <c r="T4" s="163"/>
      <c r="U4" s="163"/>
      <c r="V4" s="165"/>
      <c r="W4" s="166"/>
      <c r="Y4" s="19"/>
      <c r="Z4" s="19"/>
      <c r="AA4" s="19" t="s">
        <v>26</v>
      </c>
      <c r="AB4" s="20">
        <v>322</v>
      </c>
      <c r="AC4" s="19"/>
      <c r="AD4" s="19"/>
      <c r="AE4" s="22"/>
    </row>
    <row r="5" spans="1:31" ht="9.9499999999999993" customHeight="1" x14ac:dyDescent="0.15">
      <c r="A5" s="78"/>
      <c r="B5" s="117" t="s">
        <v>46</v>
      </c>
      <c r="C5" s="117" t="s">
        <v>39</v>
      </c>
      <c r="D5" s="117" t="s">
        <v>45</v>
      </c>
      <c r="E5" s="117" t="s">
        <v>40</v>
      </c>
      <c r="F5" s="117" t="s">
        <v>47</v>
      </c>
      <c r="G5" s="117" t="s">
        <v>48</v>
      </c>
      <c r="H5" s="117" t="s">
        <v>49</v>
      </c>
      <c r="I5" s="117" t="s">
        <v>41</v>
      </c>
      <c r="J5" s="117" t="s">
        <v>255</v>
      </c>
      <c r="K5" s="117" t="s">
        <v>254</v>
      </c>
      <c r="L5" s="117" t="s">
        <v>52</v>
      </c>
      <c r="M5" s="117" t="s">
        <v>52</v>
      </c>
      <c r="N5" s="117" t="s">
        <v>52</v>
      </c>
      <c r="O5" s="117" t="s">
        <v>57</v>
      </c>
      <c r="P5" s="117" t="s">
        <v>59</v>
      </c>
      <c r="Q5" s="117" t="s">
        <v>256</v>
      </c>
      <c r="R5" s="161" t="s">
        <v>382</v>
      </c>
      <c r="S5" s="161"/>
      <c r="T5" s="161"/>
      <c r="U5" s="161"/>
      <c r="V5" s="117" t="s">
        <v>420</v>
      </c>
      <c r="W5" s="117" t="s">
        <v>416</v>
      </c>
      <c r="X5" s="118"/>
      <c r="Y5" s="42"/>
      <c r="Z5" s="43"/>
      <c r="AA5" s="19" t="s">
        <v>27</v>
      </c>
      <c r="AB5" s="20">
        <v>398</v>
      </c>
      <c r="AC5" s="44"/>
      <c r="AD5" s="44"/>
      <c r="AE5" s="44"/>
    </row>
    <row r="6" spans="1:31" s="25" customFormat="1" ht="9.9499999999999993" customHeight="1" x14ac:dyDescent="0.15">
      <c r="A6" s="79" t="s">
        <v>38</v>
      </c>
      <c r="B6" s="86"/>
      <c r="C6" s="86"/>
      <c r="D6" s="86"/>
      <c r="E6" s="86"/>
      <c r="F6" s="86"/>
      <c r="G6" s="86"/>
      <c r="H6" s="86" t="s">
        <v>50</v>
      </c>
      <c r="I6" s="86" t="s">
        <v>51</v>
      </c>
      <c r="J6" s="86" t="s">
        <v>53</v>
      </c>
      <c r="K6" s="86" t="s">
        <v>54</v>
      </c>
      <c r="L6" s="86" t="s">
        <v>55</v>
      </c>
      <c r="M6" s="86" t="s">
        <v>56</v>
      </c>
      <c r="N6" s="86"/>
      <c r="O6" s="86" t="s">
        <v>58</v>
      </c>
      <c r="P6" s="86" t="s">
        <v>60</v>
      </c>
      <c r="Q6" s="86"/>
      <c r="R6" s="86" t="s">
        <v>24</v>
      </c>
      <c r="S6" s="86" t="s">
        <v>25</v>
      </c>
      <c r="T6" s="86" t="s">
        <v>26</v>
      </c>
      <c r="U6" s="86" t="s">
        <v>27</v>
      </c>
      <c r="V6" s="86" t="s">
        <v>51</v>
      </c>
      <c r="W6" s="86" t="s">
        <v>51</v>
      </c>
      <c r="X6" s="119"/>
      <c r="Y6" s="42"/>
      <c r="Z6" s="43"/>
      <c r="AA6" s="19" t="s">
        <v>68</v>
      </c>
      <c r="AB6" s="20">
        <f>AVERAGE(AB2:AB5)</f>
        <v>296</v>
      </c>
      <c r="AC6" s="44"/>
      <c r="AD6" s="44"/>
      <c r="AE6" s="44"/>
    </row>
    <row r="7" spans="1:31" s="25" customFormat="1" ht="12.75" x14ac:dyDescent="0.15">
      <c r="A7" s="48"/>
      <c r="B7" s="107" t="s">
        <v>72</v>
      </c>
      <c r="C7" s="108" t="s">
        <v>302</v>
      </c>
      <c r="D7" s="103" t="s">
        <v>30</v>
      </c>
      <c r="E7" s="108" t="s">
        <v>42</v>
      </c>
      <c r="F7" s="109" t="s">
        <v>82</v>
      </c>
      <c r="G7" s="109" t="s">
        <v>83</v>
      </c>
      <c r="H7" s="120">
        <v>43101</v>
      </c>
      <c r="I7" s="120">
        <v>43101</v>
      </c>
      <c r="J7" s="109">
        <v>1</v>
      </c>
      <c r="K7" s="103">
        <v>6</v>
      </c>
      <c r="L7" s="87">
        <f t="shared" ref="L7:L22" si="0">K7*$AB$6*J7</f>
        <v>1776</v>
      </c>
      <c r="M7" s="87">
        <f t="shared" ref="M7:M22" si="1">J7*$AD$2</f>
        <v>1750</v>
      </c>
      <c r="N7" s="87">
        <f t="shared" ref="N7:N120" si="2">L7+M7</f>
        <v>3526</v>
      </c>
      <c r="O7" s="88">
        <f>48*J7</f>
        <v>48</v>
      </c>
      <c r="P7" s="89">
        <f t="shared" ref="P7:P61" si="3">O7*$AE$2</f>
        <v>5280</v>
      </c>
      <c r="Q7" s="104" t="s">
        <v>321</v>
      </c>
      <c r="R7" s="90">
        <v>100</v>
      </c>
      <c r="S7" s="90">
        <v>0</v>
      </c>
      <c r="T7" s="90">
        <v>50</v>
      </c>
      <c r="U7" s="90">
        <v>50</v>
      </c>
      <c r="V7" s="91">
        <f>$R7*[1]Pesos!$B$13+$S7*[1]Pesos!$C$13+$T7*[1]Pesos!$D$13+$U7*[1]Pesos!$E$13</f>
        <v>60</v>
      </c>
      <c r="W7" s="97" t="s">
        <v>430</v>
      </c>
      <c r="X7" s="121"/>
      <c r="Y7" s="29"/>
      <c r="Z7" s="29"/>
      <c r="AA7" s="29"/>
      <c r="AB7" s="29"/>
      <c r="AC7" s="29"/>
      <c r="AD7" s="29"/>
      <c r="AE7" s="29"/>
    </row>
    <row r="8" spans="1:31" s="25" customFormat="1" ht="12.75" x14ac:dyDescent="0.15">
      <c r="A8" s="48"/>
      <c r="B8" s="107" t="s">
        <v>72</v>
      </c>
      <c r="C8" s="108" t="s">
        <v>302</v>
      </c>
      <c r="D8" s="103" t="s">
        <v>30</v>
      </c>
      <c r="E8" s="108" t="s">
        <v>42</v>
      </c>
      <c r="F8" s="109" t="s">
        <v>82</v>
      </c>
      <c r="G8" s="109" t="s">
        <v>83</v>
      </c>
      <c r="H8" s="120">
        <v>43101</v>
      </c>
      <c r="I8" s="120">
        <v>43101</v>
      </c>
      <c r="J8" s="109">
        <v>1</v>
      </c>
      <c r="K8" s="103">
        <v>6</v>
      </c>
      <c r="L8" s="87">
        <f t="shared" ref="L8" si="4">K8*$AB$6*J8</f>
        <v>1776</v>
      </c>
      <c r="M8" s="87">
        <f t="shared" ref="M8" si="5">J8*$AD$2</f>
        <v>1750</v>
      </c>
      <c r="N8" s="87">
        <f t="shared" ref="N8" si="6">L8+M8</f>
        <v>3526</v>
      </c>
      <c r="O8" s="88">
        <f>48*J8</f>
        <v>48</v>
      </c>
      <c r="P8" s="89">
        <f t="shared" si="3"/>
        <v>5280</v>
      </c>
      <c r="Q8" s="104" t="s">
        <v>321</v>
      </c>
      <c r="R8" s="90">
        <v>100</v>
      </c>
      <c r="S8" s="90">
        <v>0</v>
      </c>
      <c r="T8" s="90">
        <v>50</v>
      </c>
      <c r="U8" s="90">
        <v>50</v>
      </c>
      <c r="V8" s="91">
        <f>$R8*[1]Pesos!$B$13+$S8*[1]Pesos!$C$13+$T8*[1]Pesos!$D$13+$U8*[1]Pesos!$E$13</f>
        <v>60</v>
      </c>
      <c r="W8" s="97" t="s">
        <v>430</v>
      </c>
      <c r="X8" s="121"/>
      <c r="Y8" s="29"/>
      <c r="Z8" s="29"/>
      <c r="AA8" s="29"/>
      <c r="AB8" s="29"/>
      <c r="AC8" s="29"/>
      <c r="AD8" s="29"/>
      <c r="AE8" s="29"/>
    </row>
    <row r="9" spans="1:31" s="44" customFormat="1" ht="9.9499999999999993" customHeight="1" x14ac:dyDescent="0.15">
      <c r="A9" s="35"/>
      <c r="B9" s="35" t="s">
        <v>123</v>
      </c>
      <c r="C9" s="34" t="s">
        <v>132</v>
      </c>
      <c r="D9" s="39" t="s">
        <v>32</v>
      </c>
      <c r="E9" s="34" t="s">
        <v>42</v>
      </c>
      <c r="F9" s="37" t="s">
        <v>130</v>
      </c>
      <c r="G9" s="37" t="s">
        <v>133</v>
      </c>
      <c r="H9" s="38">
        <v>43110</v>
      </c>
      <c r="I9" s="38">
        <v>43112</v>
      </c>
      <c r="J9" s="35">
        <v>1</v>
      </c>
      <c r="K9" s="50">
        <f t="shared" ref="K9:K16" si="7">I9-H9+1+3</f>
        <v>6</v>
      </c>
      <c r="L9" s="87">
        <f t="shared" si="0"/>
        <v>1776</v>
      </c>
      <c r="M9" s="87">
        <f t="shared" si="1"/>
        <v>1750</v>
      </c>
      <c r="N9" s="31">
        <f t="shared" si="2"/>
        <v>3526</v>
      </c>
      <c r="O9" s="40">
        <v>32</v>
      </c>
      <c r="P9" s="89">
        <f t="shared" si="3"/>
        <v>3520</v>
      </c>
      <c r="Q9" s="34" t="s">
        <v>314</v>
      </c>
      <c r="R9" s="33">
        <v>0</v>
      </c>
      <c r="S9" s="33">
        <v>0</v>
      </c>
      <c r="T9" s="33">
        <v>50</v>
      </c>
      <c r="U9" s="33">
        <v>0</v>
      </c>
      <c r="V9" s="81">
        <f>$R9*[1]Pesos!$B$13+$S9*[1]Pesos!$C$13+$T9*[1]Pesos!$D$13+$U9*[1]Pesos!$E$13</f>
        <v>15</v>
      </c>
      <c r="W9" s="105" t="s">
        <v>428</v>
      </c>
      <c r="X9" s="121"/>
      <c r="Y9" s="23"/>
      <c r="Z9" s="23"/>
      <c r="AA9" s="23"/>
      <c r="AB9" s="23"/>
      <c r="AC9" s="23"/>
      <c r="AD9" s="23"/>
      <c r="AE9" s="23"/>
    </row>
    <row r="10" spans="1:31" s="44" customFormat="1" ht="9.9499999999999993" customHeight="1" x14ac:dyDescent="0.15">
      <c r="A10" s="35"/>
      <c r="B10" s="35" t="s">
        <v>123</v>
      </c>
      <c r="C10" s="34" t="s">
        <v>132</v>
      </c>
      <c r="D10" s="39" t="s">
        <v>32</v>
      </c>
      <c r="E10" s="34" t="s">
        <v>42</v>
      </c>
      <c r="F10" s="37" t="s">
        <v>130</v>
      </c>
      <c r="G10" s="37" t="s">
        <v>133</v>
      </c>
      <c r="H10" s="38">
        <v>43110</v>
      </c>
      <c r="I10" s="38">
        <v>43112</v>
      </c>
      <c r="J10" s="35">
        <v>1</v>
      </c>
      <c r="K10" s="50">
        <f t="shared" si="7"/>
        <v>6</v>
      </c>
      <c r="L10" s="87">
        <f t="shared" ref="L10" si="8">K10*$AB$6*J10</f>
        <v>1776</v>
      </c>
      <c r="M10" s="87">
        <f t="shared" ref="M10" si="9">J10*$AD$2</f>
        <v>1750</v>
      </c>
      <c r="N10" s="31">
        <f t="shared" ref="N10" si="10">L10+M10</f>
        <v>3526</v>
      </c>
      <c r="O10" s="40">
        <v>32</v>
      </c>
      <c r="P10" s="89">
        <f t="shared" si="3"/>
        <v>3520</v>
      </c>
      <c r="Q10" s="34" t="s">
        <v>314</v>
      </c>
      <c r="R10" s="33">
        <v>0</v>
      </c>
      <c r="S10" s="33">
        <v>0</v>
      </c>
      <c r="T10" s="33">
        <v>50</v>
      </c>
      <c r="U10" s="33">
        <v>0</v>
      </c>
      <c r="V10" s="81">
        <f>$R10*[1]Pesos!$B$13+$S10*[1]Pesos!$C$13+$T10*[1]Pesos!$D$13+$U10*[1]Pesos!$E$13</f>
        <v>15</v>
      </c>
      <c r="W10" s="105" t="s">
        <v>428</v>
      </c>
      <c r="X10" s="121"/>
      <c r="Y10" s="23"/>
      <c r="Z10" s="23"/>
      <c r="AA10" s="23"/>
      <c r="AB10" s="23"/>
      <c r="AC10" s="23"/>
      <c r="AD10" s="23"/>
      <c r="AE10" s="23"/>
    </row>
    <row r="11" spans="1:31" s="44" customFormat="1" ht="9.9499999999999993" customHeight="1" x14ac:dyDescent="0.15">
      <c r="A11" s="35"/>
      <c r="B11" s="48" t="s">
        <v>158</v>
      </c>
      <c r="C11" s="49" t="s">
        <v>222</v>
      </c>
      <c r="D11" s="50" t="s">
        <v>28</v>
      </c>
      <c r="E11" s="49" t="s">
        <v>191</v>
      </c>
      <c r="F11" s="48" t="s">
        <v>70</v>
      </c>
      <c r="G11" s="48" t="s">
        <v>98</v>
      </c>
      <c r="H11" s="51">
        <v>43115</v>
      </c>
      <c r="I11" s="51">
        <v>43119</v>
      </c>
      <c r="J11" s="50">
        <v>1</v>
      </c>
      <c r="K11" s="50">
        <f t="shared" si="7"/>
        <v>8</v>
      </c>
      <c r="L11" s="87">
        <f t="shared" si="0"/>
        <v>2368</v>
      </c>
      <c r="M11" s="87">
        <f t="shared" si="1"/>
        <v>1750</v>
      </c>
      <c r="N11" s="31">
        <f t="shared" si="2"/>
        <v>4118</v>
      </c>
      <c r="O11" s="32">
        <f>60*J11</f>
        <v>60</v>
      </c>
      <c r="P11" s="89">
        <f t="shared" si="3"/>
        <v>6600</v>
      </c>
      <c r="Q11" s="50" t="s">
        <v>400</v>
      </c>
      <c r="R11" s="33">
        <v>100</v>
      </c>
      <c r="S11" s="33">
        <v>0</v>
      </c>
      <c r="T11" s="33">
        <v>100</v>
      </c>
      <c r="U11" s="33">
        <v>100</v>
      </c>
      <c r="V11" s="81">
        <f>$R11*[1]Pesos!$B$13+$S11*[1]Pesos!$C$13+$T11*[1]Pesos!$D$13+$U11*[1]Pesos!$E$13</f>
        <v>80</v>
      </c>
      <c r="W11" s="94" t="s">
        <v>429</v>
      </c>
      <c r="X11" s="121"/>
      <c r="Y11" s="42"/>
    </row>
    <row r="12" spans="1:31" s="44" customFormat="1" ht="9.9499999999999993" customHeight="1" x14ac:dyDescent="0.15">
      <c r="A12" s="35"/>
      <c r="B12" s="48" t="s">
        <v>158</v>
      </c>
      <c r="C12" s="49" t="s">
        <v>206</v>
      </c>
      <c r="D12" s="50" t="s">
        <v>28</v>
      </c>
      <c r="E12" s="49" t="s">
        <v>43</v>
      </c>
      <c r="F12" s="48" t="s">
        <v>70</v>
      </c>
      <c r="G12" s="48" t="s">
        <v>268</v>
      </c>
      <c r="H12" s="51">
        <v>43122</v>
      </c>
      <c r="I12" s="51">
        <v>43126</v>
      </c>
      <c r="J12" s="50">
        <v>1</v>
      </c>
      <c r="K12" s="50">
        <f t="shared" si="7"/>
        <v>8</v>
      </c>
      <c r="L12" s="87">
        <f t="shared" si="0"/>
        <v>2368</v>
      </c>
      <c r="M12" s="87">
        <f t="shared" si="1"/>
        <v>1750</v>
      </c>
      <c r="N12" s="31">
        <f t="shared" si="2"/>
        <v>4118</v>
      </c>
      <c r="O12" s="32">
        <v>32</v>
      </c>
      <c r="P12" s="89">
        <f t="shared" si="3"/>
        <v>3520</v>
      </c>
      <c r="Q12" s="53" t="s">
        <v>312</v>
      </c>
      <c r="R12" s="33">
        <v>100</v>
      </c>
      <c r="S12" s="33">
        <v>0</v>
      </c>
      <c r="T12" s="33">
        <v>100</v>
      </c>
      <c r="U12" s="33">
        <v>100</v>
      </c>
      <c r="V12" s="81">
        <f>$R12*[1]Pesos!$B$13+$S12*[1]Pesos!$C$13+$T12*[1]Pesos!$D$13+$U12*[1]Pesos!$E$13</f>
        <v>80</v>
      </c>
      <c r="W12" s="94" t="s">
        <v>429</v>
      </c>
      <c r="X12" s="121"/>
      <c r="Y12" s="42"/>
    </row>
    <row r="13" spans="1:31" s="44" customFormat="1" ht="9.9499999999999993" customHeight="1" x14ac:dyDescent="0.15">
      <c r="A13" s="35"/>
      <c r="B13" s="48" t="s">
        <v>158</v>
      </c>
      <c r="C13" s="49" t="s">
        <v>206</v>
      </c>
      <c r="D13" s="50" t="s">
        <v>28</v>
      </c>
      <c r="E13" s="49" t="s">
        <v>43</v>
      </c>
      <c r="F13" s="48" t="s">
        <v>70</v>
      </c>
      <c r="G13" s="48" t="s">
        <v>268</v>
      </c>
      <c r="H13" s="51">
        <v>43122</v>
      </c>
      <c r="I13" s="51">
        <v>43126</v>
      </c>
      <c r="J13" s="50">
        <v>1</v>
      </c>
      <c r="K13" s="50">
        <f t="shared" si="7"/>
        <v>8</v>
      </c>
      <c r="L13" s="87">
        <f t="shared" ref="L13:L14" si="11">K13*$AB$6*J13</f>
        <v>2368</v>
      </c>
      <c r="M13" s="87">
        <f t="shared" ref="M13:M14" si="12">J13*$AD$2</f>
        <v>1750</v>
      </c>
      <c r="N13" s="31">
        <f t="shared" ref="N13:N14" si="13">L13+M13</f>
        <v>4118</v>
      </c>
      <c r="O13" s="32">
        <v>32</v>
      </c>
      <c r="P13" s="89">
        <f t="shared" si="3"/>
        <v>3520</v>
      </c>
      <c r="Q13" s="53" t="s">
        <v>312</v>
      </c>
      <c r="R13" s="33">
        <v>100</v>
      </c>
      <c r="S13" s="33">
        <v>0</v>
      </c>
      <c r="T13" s="33">
        <v>100</v>
      </c>
      <c r="U13" s="33">
        <v>100</v>
      </c>
      <c r="V13" s="81">
        <f>$R13*[1]Pesos!$B$13+$S13*[1]Pesos!$C$13+$T13*[1]Pesos!$D$13+$U13*[1]Pesos!$E$13</f>
        <v>80</v>
      </c>
      <c r="W13" s="94" t="s">
        <v>429</v>
      </c>
      <c r="X13" s="121"/>
      <c r="Y13" s="42"/>
    </row>
    <row r="14" spans="1:31" s="44" customFormat="1" ht="9.9499999999999993" customHeight="1" x14ac:dyDescent="0.15">
      <c r="A14" s="35"/>
      <c r="B14" s="48" t="s">
        <v>158</v>
      </c>
      <c r="C14" s="49" t="s">
        <v>206</v>
      </c>
      <c r="D14" s="50" t="s">
        <v>28</v>
      </c>
      <c r="E14" s="49" t="s">
        <v>43</v>
      </c>
      <c r="F14" s="48" t="s">
        <v>70</v>
      </c>
      <c r="G14" s="48" t="s">
        <v>268</v>
      </c>
      <c r="H14" s="51">
        <v>43122</v>
      </c>
      <c r="I14" s="51">
        <v>43126</v>
      </c>
      <c r="J14" s="50">
        <v>1</v>
      </c>
      <c r="K14" s="50">
        <f t="shared" si="7"/>
        <v>8</v>
      </c>
      <c r="L14" s="87">
        <f t="shared" si="11"/>
        <v>2368</v>
      </c>
      <c r="M14" s="87">
        <f t="shared" si="12"/>
        <v>1750</v>
      </c>
      <c r="N14" s="31">
        <f t="shared" si="13"/>
        <v>4118</v>
      </c>
      <c r="O14" s="32">
        <v>32</v>
      </c>
      <c r="P14" s="89">
        <f t="shared" si="3"/>
        <v>3520</v>
      </c>
      <c r="Q14" s="53" t="s">
        <v>312</v>
      </c>
      <c r="R14" s="33">
        <v>100</v>
      </c>
      <c r="S14" s="33">
        <v>0</v>
      </c>
      <c r="T14" s="33">
        <v>100</v>
      </c>
      <c r="U14" s="33">
        <v>100</v>
      </c>
      <c r="V14" s="81">
        <f>$R14*[1]Pesos!$B$13+$S14*[1]Pesos!$C$13+$T14*[1]Pesos!$D$13+$U14*[1]Pesos!$E$13</f>
        <v>80</v>
      </c>
      <c r="W14" s="94" t="s">
        <v>429</v>
      </c>
      <c r="X14" s="121"/>
      <c r="Y14" s="42"/>
    </row>
    <row r="15" spans="1:31" s="44" customFormat="1" ht="9.9499999999999993" customHeight="1" x14ac:dyDescent="0.15">
      <c r="A15" s="39"/>
      <c r="B15" s="35" t="s">
        <v>72</v>
      </c>
      <c r="C15" s="52" t="s">
        <v>443</v>
      </c>
      <c r="D15" s="66" t="s">
        <v>37</v>
      </c>
      <c r="E15" s="34" t="s">
        <v>183</v>
      </c>
      <c r="F15" s="60" t="s">
        <v>130</v>
      </c>
      <c r="G15" s="60" t="s">
        <v>444</v>
      </c>
      <c r="H15" s="60">
        <v>43122</v>
      </c>
      <c r="I15" s="60">
        <v>43126</v>
      </c>
      <c r="J15" s="37">
        <v>1</v>
      </c>
      <c r="K15" s="50">
        <f t="shared" si="7"/>
        <v>8</v>
      </c>
      <c r="L15" s="87">
        <f t="shared" si="0"/>
        <v>2368</v>
      </c>
      <c r="M15" s="87">
        <f t="shared" si="1"/>
        <v>1750</v>
      </c>
      <c r="N15" s="31">
        <f t="shared" si="2"/>
        <v>4118</v>
      </c>
      <c r="O15" s="32">
        <v>50</v>
      </c>
      <c r="P15" s="89">
        <f t="shared" si="3"/>
        <v>5500</v>
      </c>
      <c r="Q15" s="34"/>
      <c r="R15" s="33">
        <v>100</v>
      </c>
      <c r="S15" s="33">
        <v>0</v>
      </c>
      <c r="T15" s="33">
        <v>50</v>
      </c>
      <c r="U15" s="33">
        <v>100</v>
      </c>
      <c r="V15" s="81">
        <f>$R15*[1]Pesos!$B$13+$S15*[1]Pesos!$C$13+$T15*[1]Pesos!$D$13+$U15*[1]Pesos!$E$13</f>
        <v>65</v>
      </c>
      <c r="W15" s="97" t="s">
        <v>430</v>
      </c>
      <c r="X15" s="121"/>
      <c r="Y15" s="28"/>
      <c r="Z15" s="28"/>
      <c r="AA15" s="28"/>
      <c r="AB15" s="28"/>
      <c r="AC15" s="28"/>
      <c r="AD15" s="28"/>
      <c r="AE15" s="28"/>
    </row>
    <row r="16" spans="1:31" s="44" customFormat="1" ht="9.9499999999999993" customHeight="1" x14ac:dyDescent="0.15">
      <c r="A16" s="39"/>
      <c r="B16" s="35" t="s">
        <v>72</v>
      </c>
      <c r="C16" s="52" t="s">
        <v>443</v>
      </c>
      <c r="D16" s="66" t="s">
        <v>37</v>
      </c>
      <c r="E16" s="34" t="s">
        <v>183</v>
      </c>
      <c r="F16" s="60" t="s">
        <v>130</v>
      </c>
      <c r="G16" s="60" t="s">
        <v>444</v>
      </c>
      <c r="H16" s="60">
        <v>43122</v>
      </c>
      <c r="I16" s="60">
        <v>43126</v>
      </c>
      <c r="J16" s="37">
        <v>1</v>
      </c>
      <c r="K16" s="50">
        <f t="shared" si="7"/>
        <v>8</v>
      </c>
      <c r="L16" s="87">
        <f t="shared" ref="L16" si="14">K16*$AB$6*J16</f>
        <v>2368</v>
      </c>
      <c r="M16" s="87">
        <f t="shared" ref="M16" si="15">J16*$AD$2</f>
        <v>1750</v>
      </c>
      <c r="N16" s="31">
        <f t="shared" ref="N16" si="16">L16+M16</f>
        <v>4118</v>
      </c>
      <c r="O16" s="32">
        <v>50</v>
      </c>
      <c r="P16" s="89">
        <f t="shared" si="3"/>
        <v>5500</v>
      </c>
      <c r="Q16" s="34"/>
      <c r="R16" s="33">
        <v>100</v>
      </c>
      <c r="S16" s="33">
        <v>0</v>
      </c>
      <c r="T16" s="33">
        <v>50</v>
      </c>
      <c r="U16" s="33">
        <v>100</v>
      </c>
      <c r="V16" s="81">
        <f>$R16*[1]Pesos!$B$13+$S16*[1]Pesos!$C$13+$T16*[1]Pesos!$D$13+$U16*[1]Pesos!$E$13</f>
        <v>65</v>
      </c>
      <c r="W16" s="97" t="s">
        <v>430</v>
      </c>
      <c r="X16" s="121"/>
      <c r="Y16" s="28"/>
      <c r="Z16" s="28"/>
      <c r="AA16" s="28"/>
      <c r="AB16" s="28"/>
      <c r="AC16" s="28"/>
      <c r="AD16" s="28"/>
      <c r="AE16" s="28"/>
    </row>
    <row r="17" spans="1:31" s="44" customFormat="1" ht="9.9499999999999993" customHeight="1" x14ac:dyDescent="0.15">
      <c r="A17" s="48"/>
      <c r="B17" s="35" t="s">
        <v>72</v>
      </c>
      <c r="C17" s="34" t="s">
        <v>335</v>
      </c>
      <c r="D17" s="66" t="s">
        <v>31</v>
      </c>
      <c r="E17" s="34" t="s">
        <v>154</v>
      </c>
      <c r="F17" s="37" t="s">
        <v>350</v>
      </c>
      <c r="G17" s="37" t="s">
        <v>441</v>
      </c>
      <c r="H17" s="60">
        <v>43129</v>
      </c>
      <c r="I17" s="60">
        <v>43131</v>
      </c>
      <c r="J17" s="37">
        <v>1</v>
      </c>
      <c r="K17" s="36">
        <v>5</v>
      </c>
      <c r="L17" s="87">
        <f t="shared" si="0"/>
        <v>1480</v>
      </c>
      <c r="M17" s="87">
        <f t="shared" si="1"/>
        <v>1750</v>
      </c>
      <c r="N17" s="31">
        <f t="shared" si="2"/>
        <v>3230</v>
      </c>
      <c r="O17" s="32">
        <v>20</v>
      </c>
      <c r="P17" s="89">
        <f t="shared" si="3"/>
        <v>2200</v>
      </c>
      <c r="Q17" s="34"/>
      <c r="R17" s="33">
        <v>100</v>
      </c>
      <c r="S17" s="33">
        <v>50</v>
      </c>
      <c r="T17" s="33">
        <v>50</v>
      </c>
      <c r="U17" s="33">
        <v>50</v>
      </c>
      <c r="V17" s="81">
        <f>$R17*[1]Pesos!$B$13+$S17*[1]Pesos!$C$13+$T17*[1]Pesos!$D$13+$U17*[1]Pesos!$E$13</f>
        <v>70</v>
      </c>
      <c r="W17" s="93" t="s">
        <v>429</v>
      </c>
      <c r="X17" s="121"/>
    </row>
    <row r="18" spans="1:31" s="44" customFormat="1" ht="9.9499999999999993" customHeight="1" x14ac:dyDescent="0.15">
      <c r="A18" s="48"/>
      <c r="B18" s="39" t="s">
        <v>72</v>
      </c>
      <c r="C18" s="61" t="s">
        <v>265</v>
      </c>
      <c r="D18" s="36" t="s">
        <v>29</v>
      </c>
      <c r="E18" s="54" t="s">
        <v>43</v>
      </c>
      <c r="F18" s="62" t="s">
        <v>152</v>
      </c>
      <c r="G18" s="62" t="s">
        <v>266</v>
      </c>
      <c r="H18" s="60">
        <v>43132</v>
      </c>
      <c r="I18" s="60">
        <v>43136</v>
      </c>
      <c r="J18" s="40">
        <v>1</v>
      </c>
      <c r="K18" s="50">
        <f>I18-H18+1+3</f>
        <v>8</v>
      </c>
      <c r="L18" s="87">
        <f t="shared" si="0"/>
        <v>2368</v>
      </c>
      <c r="M18" s="87">
        <f t="shared" si="1"/>
        <v>1750</v>
      </c>
      <c r="N18" s="31">
        <f t="shared" si="2"/>
        <v>4118</v>
      </c>
      <c r="O18" s="32">
        <v>60</v>
      </c>
      <c r="P18" s="89">
        <f t="shared" si="3"/>
        <v>6600</v>
      </c>
      <c r="Q18" s="53"/>
      <c r="R18" s="33">
        <v>100</v>
      </c>
      <c r="S18" s="33">
        <v>100</v>
      </c>
      <c r="T18" s="33">
        <v>50</v>
      </c>
      <c r="U18" s="33">
        <v>100</v>
      </c>
      <c r="V18" s="81">
        <f>$R18*[1]Pesos!$B$13+$S18*[1]Pesos!$C$13+$T18*[1]Pesos!$D$13+$U18*[1]Pesos!$E$13</f>
        <v>85</v>
      </c>
      <c r="W18" s="94" t="s">
        <v>429</v>
      </c>
      <c r="X18" s="121"/>
    </row>
    <row r="19" spans="1:31" s="44" customFormat="1" ht="9.9499999999999993" customHeight="1" x14ac:dyDescent="0.15">
      <c r="A19" s="35"/>
      <c r="B19" s="39" t="s">
        <v>72</v>
      </c>
      <c r="C19" s="61" t="s">
        <v>445</v>
      </c>
      <c r="D19" s="36" t="s">
        <v>29</v>
      </c>
      <c r="E19" s="54" t="s">
        <v>43</v>
      </c>
      <c r="F19" s="62" t="s">
        <v>82</v>
      </c>
      <c r="G19" s="62" t="s">
        <v>83</v>
      </c>
      <c r="H19" s="41">
        <v>43132</v>
      </c>
      <c r="I19" s="41">
        <v>43132</v>
      </c>
      <c r="J19" s="40">
        <v>1</v>
      </c>
      <c r="K19" s="50">
        <v>8</v>
      </c>
      <c r="L19" s="87">
        <f t="shared" si="0"/>
        <v>2368</v>
      </c>
      <c r="M19" s="87">
        <f t="shared" si="1"/>
        <v>1750</v>
      </c>
      <c r="N19" s="31">
        <f t="shared" si="2"/>
        <v>4118</v>
      </c>
      <c r="O19" s="32">
        <v>80</v>
      </c>
      <c r="P19" s="89">
        <f t="shared" si="3"/>
        <v>8800</v>
      </c>
      <c r="Q19" s="53"/>
      <c r="R19" s="33">
        <v>100</v>
      </c>
      <c r="S19" s="33">
        <v>50</v>
      </c>
      <c r="T19" s="33">
        <v>50</v>
      </c>
      <c r="U19" s="33">
        <v>100</v>
      </c>
      <c r="V19" s="81">
        <f>$R19*[1]Pesos!$B$13+$S19*[1]Pesos!$C$13+$T19*[1]Pesos!$D$13+$U19*[1]Pesos!$E$13</f>
        <v>75</v>
      </c>
      <c r="W19" s="94" t="s">
        <v>429</v>
      </c>
      <c r="X19" s="121"/>
      <c r="Y19" s="47"/>
      <c r="AA19" s="47"/>
      <c r="AB19" s="47"/>
      <c r="AC19" s="47"/>
      <c r="AD19" s="47"/>
      <c r="AE19" s="47"/>
    </row>
    <row r="20" spans="1:31" s="44" customFormat="1" ht="9.9499999999999993" customHeight="1" x14ac:dyDescent="0.15">
      <c r="A20" s="35"/>
      <c r="B20" s="39" t="s">
        <v>72</v>
      </c>
      <c r="C20" s="61" t="s">
        <v>445</v>
      </c>
      <c r="D20" s="36" t="s">
        <v>29</v>
      </c>
      <c r="E20" s="54" t="s">
        <v>43</v>
      </c>
      <c r="F20" s="62" t="s">
        <v>82</v>
      </c>
      <c r="G20" s="62" t="s">
        <v>83</v>
      </c>
      <c r="H20" s="41">
        <v>43132</v>
      </c>
      <c r="I20" s="41">
        <v>43132</v>
      </c>
      <c r="J20" s="40">
        <v>1</v>
      </c>
      <c r="K20" s="50">
        <v>8</v>
      </c>
      <c r="L20" s="87">
        <f t="shared" ref="L20" si="17">K20*$AB$6*J20</f>
        <v>2368</v>
      </c>
      <c r="M20" s="87">
        <f t="shared" ref="M20" si="18">J20*$AD$2</f>
        <v>1750</v>
      </c>
      <c r="N20" s="31">
        <f t="shared" ref="N20" si="19">L20+M20</f>
        <v>4118</v>
      </c>
      <c r="O20" s="32">
        <v>80</v>
      </c>
      <c r="P20" s="89">
        <f t="shared" si="3"/>
        <v>8800</v>
      </c>
      <c r="Q20" s="53"/>
      <c r="R20" s="33">
        <v>100</v>
      </c>
      <c r="S20" s="33">
        <v>50</v>
      </c>
      <c r="T20" s="33">
        <v>50</v>
      </c>
      <c r="U20" s="33">
        <v>100</v>
      </c>
      <c r="V20" s="81">
        <f>$R20*[1]Pesos!$B$13+$S20*[1]Pesos!$C$13+$T20*[1]Pesos!$D$13+$U20*[1]Pesos!$E$13</f>
        <v>75</v>
      </c>
      <c r="W20" s="94" t="s">
        <v>429</v>
      </c>
      <c r="X20" s="121"/>
      <c r="Y20" s="47"/>
      <c r="AA20" s="47"/>
      <c r="AB20" s="47"/>
      <c r="AC20" s="47"/>
      <c r="AD20" s="47"/>
      <c r="AE20" s="47"/>
    </row>
    <row r="21" spans="1:31" s="44" customFormat="1" ht="9.9499999999999993" customHeight="1" x14ac:dyDescent="0.15">
      <c r="A21" s="48"/>
      <c r="B21" s="35" t="s">
        <v>72</v>
      </c>
      <c r="C21" s="34" t="s">
        <v>446</v>
      </c>
      <c r="D21" s="66" t="s">
        <v>31</v>
      </c>
      <c r="E21" s="34" t="s">
        <v>43</v>
      </c>
      <c r="F21" s="48" t="s">
        <v>75</v>
      </c>
      <c r="G21" s="48" t="s">
        <v>75</v>
      </c>
      <c r="H21" s="60">
        <v>43137</v>
      </c>
      <c r="I21" s="60">
        <v>43139</v>
      </c>
      <c r="J21" s="35">
        <v>1</v>
      </c>
      <c r="K21" s="36">
        <v>5</v>
      </c>
      <c r="L21" s="87">
        <f t="shared" si="0"/>
        <v>1480</v>
      </c>
      <c r="M21" s="87">
        <f t="shared" si="1"/>
        <v>1750</v>
      </c>
      <c r="N21" s="31">
        <f t="shared" si="2"/>
        <v>3230</v>
      </c>
      <c r="O21" s="32">
        <v>30</v>
      </c>
      <c r="P21" s="89">
        <f t="shared" si="3"/>
        <v>3300</v>
      </c>
      <c r="Q21" s="34"/>
      <c r="R21" s="33">
        <v>100</v>
      </c>
      <c r="S21" s="33">
        <v>100</v>
      </c>
      <c r="T21" s="33">
        <v>50</v>
      </c>
      <c r="U21" s="33">
        <v>50</v>
      </c>
      <c r="V21" s="81">
        <f>$R21*[1]Pesos!$B$13+$S21*[1]Pesos!$C$13+$T21*[1]Pesos!$D$13+$U21*[1]Pesos!$E$13</f>
        <v>80</v>
      </c>
      <c r="W21" s="94" t="s">
        <v>429</v>
      </c>
      <c r="X21" s="121"/>
      <c r="Y21" s="42"/>
    </row>
    <row r="22" spans="1:31" s="44" customFormat="1" ht="9.9499999999999993" customHeight="1" x14ac:dyDescent="0.15">
      <c r="A22" s="39"/>
      <c r="B22" s="35" t="s">
        <v>72</v>
      </c>
      <c r="C22" s="34" t="s">
        <v>100</v>
      </c>
      <c r="D22" s="39" t="s">
        <v>34</v>
      </c>
      <c r="E22" s="34" t="s">
        <v>43</v>
      </c>
      <c r="F22" s="37" t="s">
        <v>82</v>
      </c>
      <c r="G22" s="37" t="s">
        <v>83</v>
      </c>
      <c r="H22" s="38">
        <v>43137</v>
      </c>
      <c r="I22" s="38">
        <v>43139</v>
      </c>
      <c r="J22" s="37">
        <v>1</v>
      </c>
      <c r="K22" s="50">
        <f t="shared" ref="K22:K28" si="20">I22-H22+1+3</f>
        <v>6</v>
      </c>
      <c r="L22" s="87">
        <f t="shared" si="0"/>
        <v>1776</v>
      </c>
      <c r="M22" s="87">
        <f t="shared" si="1"/>
        <v>1750</v>
      </c>
      <c r="N22" s="31">
        <f t="shared" si="2"/>
        <v>3526</v>
      </c>
      <c r="O22" s="40">
        <v>24</v>
      </c>
      <c r="P22" s="89">
        <f t="shared" si="3"/>
        <v>2640</v>
      </c>
      <c r="Q22" s="53"/>
      <c r="R22" s="33">
        <v>100</v>
      </c>
      <c r="S22" s="33">
        <v>0</v>
      </c>
      <c r="T22" s="33">
        <v>0</v>
      </c>
      <c r="U22" s="33">
        <v>100</v>
      </c>
      <c r="V22" s="98">
        <f>$R22*[1]Pesos!$B$13+$S22*[1]Pesos!$C$13+$T22*[1]Pesos!$D$13+$U22*[1]Pesos!$E$13</f>
        <v>50</v>
      </c>
      <c r="W22" s="94" t="s">
        <v>429</v>
      </c>
      <c r="X22" s="121"/>
      <c r="Y22" s="23"/>
      <c r="Z22" s="23"/>
      <c r="AA22" s="23"/>
      <c r="AB22" s="23"/>
      <c r="AC22" s="23"/>
      <c r="AD22" s="23"/>
      <c r="AE22" s="23"/>
    </row>
    <row r="23" spans="1:31" s="44" customFormat="1" ht="9.9499999999999993" customHeight="1" x14ac:dyDescent="0.15">
      <c r="A23" s="39"/>
      <c r="B23" s="39" t="s">
        <v>72</v>
      </c>
      <c r="C23" s="54" t="s">
        <v>219</v>
      </c>
      <c r="D23" s="36" t="s">
        <v>37</v>
      </c>
      <c r="E23" s="54" t="s">
        <v>183</v>
      </c>
      <c r="F23" s="39" t="s">
        <v>211</v>
      </c>
      <c r="G23" s="48" t="s">
        <v>236</v>
      </c>
      <c r="H23" s="38">
        <v>43157</v>
      </c>
      <c r="I23" s="38">
        <v>43161</v>
      </c>
      <c r="J23" s="36">
        <v>1</v>
      </c>
      <c r="K23" s="50">
        <f t="shared" si="20"/>
        <v>8</v>
      </c>
      <c r="L23" s="87">
        <f>K23*$Z$2*J23/$Y$2</f>
        <v>644.77611940298505</v>
      </c>
      <c r="M23" s="87">
        <f>J23*$AC$2/$Y$2</f>
        <v>298.50746268656718</v>
      </c>
      <c r="N23" s="31">
        <f t="shared" si="2"/>
        <v>943.28358208955228</v>
      </c>
      <c r="O23" s="32">
        <v>60</v>
      </c>
      <c r="P23" s="89">
        <f t="shared" si="3"/>
        <v>6600</v>
      </c>
      <c r="Q23" s="50" t="s">
        <v>393</v>
      </c>
      <c r="R23" s="33">
        <v>100</v>
      </c>
      <c r="S23" s="33">
        <v>0</v>
      </c>
      <c r="T23" s="33">
        <v>100</v>
      </c>
      <c r="U23" s="33">
        <v>100</v>
      </c>
      <c r="V23" s="81">
        <f>$R23*[1]Pesos!$B$13+$S23*[1]Pesos!$C$13+$T23*[1]Pesos!$D$13+$U23*[1]Pesos!$E$13</f>
        <v>80</v>
      </c>
      <c r="W23" s="94" t="s">
        <v>429</v>
      </c>
      <c r="X23" s="121"/>
      <c r="Y23" s="42"/>
    </row>
    <row r="24" spans="1:31" s="44" customFormat="1" ht="9.9499999999999993" customHeight="1" x14ac:dyDescent="0.15">
      <c r="A24" s="39"/>
      <c r="B24" s="39" t="s">
        <v>72</v>
      </c>
      <c r="C24" s="54" t="s">
        <v>219</v>
      </c>
      <c r="D24" s="36" t="s">
        <v>37</v>
      </c>
      <c r="E24" s="54" t="s">
        <v>183</v>
      </c>
      <c r="F24" s="39" t="s">
        <v>211</v>
      </c>
      <c r="G24" s="48" t="s">
        <v>236</v>
      </c>
      <c r="H24" s="38">
        <v>43157</v>
      </c>
      <c r="I24" s="38">
        <v>43161</v>
      </c>
      <c r="J24" s="36">
        <v>1</v>
      </c>
      <c r="K24" s="50">
        <f t="shared" si="20"/>
        <v>8</v>
      </c>
      <c r="L24" s="87">
        <f>K24*$Z$2*J24/$Y$2</f>
        <v>644.77611940298505</v>
      </c>
      <c r="M24" s="87">
        <f>J24*$AC$2/$Y$2</f>
        <v>298.50746268656718</v>
      </c>
      <c r="N24" s="31">
        <f t="shared" ref="N24" si="21">L24+M24</f>
        <v>943.28358208955228</v>
      </c>
      <c r="O24" s="32">
        <v>60</v>
      </c>
      <c r="P24" s="89">
        <f t="shared" si="3"/>
        <v>6600</v>
      </c>
      <c r="Q24" s="50" t="s">
        <v>393</v>
      </c>
      <c r="R24" s="33">
        <v>100</v>
      </c>
      <c r="S24" s="33">
        <v>0</v>
      </c>
      <c r="T24" s="33">
        <v>100</v>
      </c>
      <c r="U24" s="33">
        <v>100</v>
      </c>
      <c r="V24" s="81">
        <f>$R24*[1]Pesos!$B$13+$S24*[1]Pesos!$C$13+$T24*[1]Pesos!$D$13+$U24*[1]Pesos!$E$13</f>
        <v>80</v>
      </c>
      <c r="W24" s="94" t="s">
        <v>429</v>
      </c>
      <c r="X24" s="121"/>
      <c r="Y24" s="42"/>
    </row>
    <row r="25" spans="1:31" s="44" customFormat="1" ht="9.9499999999999993" customHeight="1" x14ac:dyDescent="0.15">
      <c r="A25" s="48"/>
      <c r="B25" s="35" t="s">
        <v>112</v>
      </c>
      <c r="C25" s="34" t="s">
        <v>113</v>
      </c>
      <c r="D25" s="39" t="s">
        <v>32</v>
      </c>
      <c r="E25" s="34" t="s">
        <v>114</v>
      </c>
      <c r="F25" s="37" t="s">
        <v>115</v>
      </c>
      <c r="G25" s="37" t="s">
        <v>116</v>
      </c>
      <c r="H25" s="38">
        <v>43158</v>
      </c>
      <c r="I25" s="38">
        <v>43160</v>
      </c>
      <c r="J25" s="37">
        <v>1</v>
      </c>
      <c r="K25" s="50">
        <f t="shared" si="20"/>
        <v>6</v>
      </c>
      <c r="L25" s="87">
        <f t="shared" ref="L25:L36" si="22">K25*$AB$6*J25</f>
        <v>1776</v>
      </c>
      <c r="M25" s="87">
        <f t="shared" ref="M25:M36" si="23">J25*$AD$2</f>
        <v>1750</v>
      </c>
      <c r="N25" s="31">
        <f t="shared" si="2"/>
        <v>3526</v>
      </c>
      <c r="O25" s="40">
        <f>J25*12</f>
        <v>12</v>
      </c>
      <c r="P25" s="89">
        <f t="shared" si="3"/>
        <v>1320</v>
      </c>
      <c r="Q25" s="34" t="s">
        <v>278</v>
      </c>
      <c r="R25" s="33">
        <v>50</v>
      </c>
      <c r="S25" s="33">
        <v>100</v>
      </c>
      <c r="T25" s="33">
        <v>50</v>
      </c>
      <c r="U25" s="33">
        <v>0</v>
      </c>
      <c r="V25" s="81">
        <f>$R25*[1]Pesos!$B$13+$S25*[1]Pesos!$C$13+$T25*[1]Pesos!$D$13+$U25*[1]Pesos!$E$13</f>
        <v>55</v>
      </c>
      <c r="W25" s="97" t="s">
        <v>427</v>
      </c>
      <c r="X25" s="121"/>
      <c r="Y25" s="23"/>
      <c r="Z25" s="23"/>
      <c r="AA25" s="23"/>
      <c r="AB25" s="23"/>
      <c r="AC25" s="23"/>
      <c r="AD25" s="23"/>
      <c r="AE25" s="23"/>
    </row>
    <row r="26" spans="1:31" s="44" customFormat="1" ht="9.9499999999999993" customHeight="1" x14ac:dyDescent="0.15">
      <c r="A26" s="48"/>
      <c r="B26" s="35" t="s">
        <v>112</v>
      </c>
      <c r="C26" s="34" t="s">
        <v>113</v>
      </c>
      <c r="D26" s="39" t="s">
        <v>32</v>
      </c>
      <c r="E26" s="34" t="s">
        <v>114</v>
      </c>
      <c r="F26" s="37" t="s">
        <v>115</v>
      </c>
      <c r="G26" s="37" t="s">
        <v>116</v>
      </c>
      <c r="H26" s="38">
        <v>43158</v>
      </c>
      <c r="I26" s="38">
        <v>43160</v>
      </c>
      <c r="J26" s="37">
        <v>1</v>
      </c>
      <c r="K26" s="50">
        <f t="shared" si="20"/>
        <v>6</v>
      </c>
      <c r="L26" s="87">
        <f t="shared" ref="L26" si="24">K26*$AB$6*J26</f>
        <v>1776</v>
      </c>
      <c r="M26" s="87">
        <f t="shared" ref="M26" si="25">J26*$AD$2</f>
        <v>1750</v>
      </c>
      <c r="N26" s="31">
        <f t="shared" ref="N26" si="26">L26+M26</f>
        <v>3526</v>
      </c>
      <c r="O26" s="40">
        <f>J26*12</f>
        <v>12</v>
      </c>
      <c r="P26" s="89">
        <f t="shared" si="3"/>
        <v>1320</v>
      </c>
      <c r="Q26" s="34" t="s">
        <v>278</v>
      </c>
      <c r="R26" s="33">
        <v>50</v>
      </c>
      <c r="S26" s="33">
        <v>100</v>
      </c>
      <c r="T26" s="33">
        <v>50</v>
      </c>
      <c r="U26" s="33">
        <v>0</v>
      </c>
      <c r="V26" s="81">
        <f>$R26*[1]Pesos!$B$13+$S26*[1]Pesos!$C$13+$T26*[1]Pesos!$D$13+$U26*[1]Pesos!$E$13</f>
        <v>55</v>
      </c>
      <c r="W26" s="97" t="s">
        <v>427</v>
      </c>
      <c r="X26" s="121"/>
      <c r="Y26" s="23"/>
      <c r="Z26" s="23"/>
      <c r="AA26" s="23"/>
      <c r="AB26" s="23"/>
      <c r="AC26" s="23"/>
      <c r="AD26" s="23"/>
      <c r="AE26" s="23"/>
    </row>
    <row r="27" spans="1:31" s="44" customFormat="1" ht="9.9499999999999993" customHeight="1" x14ac:dyDescent="0.15">
      <c r="A27" s="63"/>
      <c r="B27" s="35" t="s">
        <v>134</v>
      </c>
      <c r="C27" s="34" t="s">
        <v>135</v>
      </c>
      <c r="D27" s="39" t="s">
        <v>32</v>
      </c>
      <c r="E27" s="34" t="s">
        <v>42</v>
      </c>
      <c r="F27" s="37" t="s">
        <v>130</v>
      </c>
      <c r="G27" s="37" t="s">
        <v>136</v>
      </c>
      <c r="H27" s="38">
        <v>43159</v>
      </c>
      <c r="I27" s="38">
        <v>43161</v>
      </c>
      <c r="J27" s="35">
        <v>1</v>
      </c>
      <c r="K27" s="50">
        <f t="shared" si="20"/>
        <v>6</v>
      </c>
      <c r="L27" s="87">
        <f t="shared" si="22"/>
        <v>1776</v>
      </c>
      <c r="M27" s="87">
        <f t="shared" si="23"/>
        <v>1750</v>
      </c>
      <c r="N27" s="31">
        <f t="shared" si="2"/>
        <v>3526</v>
      </c>
      <c r="O27" s="40">
        <v>32</v>
      </c>
      <c r="P27" s="89">
        <f t="shared" si="3"/>
        <v>3520</v>
      </c>
      <c r="Q27" s="34" t="s">
        <v>280</v>
      </c>
      <c r="R27" s="33">
        <v>100</v>
      </c>
      <c r="S27" s="33">
        <v>100</v>
      </c>
      <c r="T27" s="33">
        <v>50</v>
      </c>
      <c r="U27" s="33">
        <v>0</v>
      </c>
      <c r="V27" s="98">
        <f>$R27*[1]Pesos!$B$13+$S27*[1]Pesos!$C$13+$T27*[1]Pesos!$D$13+$U27*[1]Pesos!$E$13</f>
        <v>75</v>
      </c>
      <c r="W27" s="97" t="s">
        <v>427</v>
      </c>
      <c r="X27" s="121"/>
    </row>
    <row r="28" spans="1:31" s="44" customFormat="1" ht="9.9499999999999993" customHeight="1" x14ac:dyDescent="0.15">
      <c r="A28" s="63"/>
      <c r="B28" s="35" t="s">
        <v>134</v>
      </c>
      <c r="C28" s="34" t="s">
        <v>135</v>
      </c>
      <c r="D28" s="39" t="s">
        <v>32</v>
      </c>
      <c r="E28" s="34" t="s">
        <v>42</v>
      </c>
      <c r="F28" s="37" t="s">
        <v>130</v>
      </c>
      <c r="G28" s="37" t="s">
        <v>136</v>
      </c>
      <c r="H28" s="38">
        <v>43159</v>
      </c>
      <c r="I28" s="38">
        <v>43161</v>
      </c>
      <c r="J28" s="35">
        <v>1</v>
      </c>
      <c r="K28" s="50">
        <f t="shared" si="20"/>
        <v>6</v>
      </c>
      <c r="L28" s="87">
        <f t="shared" ref="L28" si="27">K28*$AB$6*J28</f>
        <v>1776</v>
      </c>
      <c r="M28" s="87">
        <f t="shared" ref="M28" si="28">J28*$AD$2</f>
        <v>1750</v>
      </c>
      <c r="N28" s="31">
        <f t="shared" ref="N28" si="29">L28+M28</f>
        <v>3526</v>
      </c>
      <c r="O28" s="40">
        <v>32</v>
      </c>
      <c r="P28" s="89">
        <f t="shared" si="3"/>
        <v>3520</v>
      </c>
      <c r="Q28" s="34" t="s">
        <v>280</v>
      </c>
      <c r="R28" s="33">
        <v>100</v>
      </c>
      <c r="S28" s="33">
        <v>100</v>
      </c>
      <c r="T28" s="33">
        <v>50</v>
      </c>
      <c r="U28" s="33">
        <v>0</v>
      </c>
      <c r="V28" s="98">
        <f>$R28*[1]Pesos!$B$13+$S28*[1]Pesos!$C$13+$T28*[1]Pesos!$D$13+$U28*[1]Pesos!$E$13</f>
        <v>75</v>
      </c>
      <c r="W28" s="97" t="s">
        <v>427</v>
      </c>
      <c r="X28" s="121"/>
    </row>
    <row r="29" spans="1:31" s="44" customFormat="1" ht="9.9499999999999993" customHeight="1" x14ac:dyDescent="0.15">
      <c r="A29" s="35"/>
      <c r="B29" s="39" t="s">
        <v>194</v>
      </c>
      <c r="C29" s="54" t="s">
        <v>240</v>
      </c>
      <c r="D29" s="36" t="s">
        <v>28</v>
      </c>
      <c r="E29" s="54" t="s">
        <v>191</v>
      </c>
      <c r="F29" s="39" t="s">
        <v>225</v>
      </c>
      <c r="G29" s="39" t="s">
        <v>226</v>
      </c>
      <c r="H29" s="41">
        <v>43160</v>
      </c>
      <c r="I29" s="41">
        <v>43160</v>
      </c>
      <c r="J29" s="36">
        <v>1</v>
      </c>
      <c r="K29" s="36">
        <v>6</v>
      </c>
      <c r="L29" s="87">
        <f t="shared" si="22"/>
        <v>1776</v>
      </c>
      <c r="M29" s="31">
        <f t="shared" si="23"/>
        <v>1750</v>
      </c>
      <c r="N29" s="31">
        <f t="shared" si="2"/>
        <v>3526</v>
      </c>
      <c r="O29" s="32">
        <f>60*J29</f>
        <v>60</v>
      </c>
      <c r="P29" s="89">
        <f t="shared" si="3"/>
        <v>6600</v>
      </c>
      <c r="Q29" s="53" t="s">
        <v>316</v>
      </c>
      <c r="R29" s="33">
        <v>100</v>
      </c>
      <c r="S29" s="33">
        <v>0</v>
      </c>
      <c r="T29" s="33">
        <v>100</v>
      </c>
      <c r="U29" s="33">
        <v>100</v>
      </c>
      <c r="V29" s="81">
        <f>$R29*[1]Pesos!$B$13+$S29*[1]Pesos!$C$13+$T29*[1]Pesos!$D$13+$U29*[1]Pesos!$E$13</f>
        <v>80</v>
      </c>
      <c r="W29" s="94" t="s">
        <v>429</v>
      </c>
      <c r="X29" s="121"/>
      <c r="Y29" s="42"/>
    </row>
    <row r="30" spans="1:31" s="44" customFormat="1" ht="9.9499999999999993" customHeight="1" x14ac:dyDescent="0.15">
      <c r="A30" s="35"/>
      <c r="B30" s="39" t="s">
        <v>194</v>
      </c>
      <c r="C30" s="54" t="s">
        <v>240</v>
      </c>
      <c r="D30" s="36" t="s">
        <v>28</v>
      </c>
      <c r="E30" s="54" t="s">
        <v>191</v>
      </c>
      <c r="F30" s="39" t="s">
        <v>225</v>
      </c>
      <c r="G30" s="39" t="s">
        <v>226</v>
      </c>
      <c r="H30" s="41">
        <v>43160</v>
      </c>
      <c r="I30" s="41">
        <v>43160</v>
      </c>
      <c r="J30" s="36">
        <v>1</v>
      </c>
      <c r="K30" s="36">
        <v>6</v>
      </c>
      <c r="L30" s="87">
        <f t="shared" ref="L30" si="30">K30*$AB$6*J30</f>
        <v>1776</v>
      </c>
      <c r="M30" s="31">
        <f t="shared" ref="M30" si="31">J30*$AD$2</f>
        <v>1750</v>
      </c>
      <c r="N30" s="31">
        <f t="shared" ref="N30" si="32">L30+M30</f>
        <v>3526</v>
      </c>
      <c r="O30" s="32">
        <f>60*J30</f>
        <v>60</v>
      </c>
      <c r="P30" s="89">
        <f t="shared" si="3"/>
        <v>6600</v>
      </c>
      <c r="Q30" s="53" t="s">
        <v>316</v>
      </c>
      <c r="R30" s="33">
        <v>100</v>
      </c>
      <c r="S30" s="33">
        <v>0</v>
      </c>
      <c r="T30" s="33">
        <v>100</v>
      </c>
      <c r="U30" s="33">
        <v>100</v>
      </c>
      <c r="V30" s="81">
        <f>$R30*[1]Pesos!$B$13+$S30*[1]Pesos!$C$13+$T30*[1]Pesos!$D$13+$U30*[1]Pesos!$E$13</f>
        <v>80</v>
      </c>
      <c r="W30" s="94" t="s">
        <v>429</v>
      </c>
      <c r="X30" s="121"/>
      <c r="Y30" s="42"/>
    </row>
    <row r="31" spans="1:31" s="44" customFormat="1" ht="9.9499999999999993" customHeight="1" x14ac:dyDescent="0.15">
      <c r="A31" s="35"/>
      <c r="B31" s="39" t="s">
        <v>194</v>
      </c>
      <c r="C31" s="54" t="s">
        <v>407</v>
      </c>
      <c r="D31" s="36" t="s">
        <v>28</v>
      </c>
      <c r="E31" s="54" t="s">
        <v>191</v>
      </c>
      <c r="F31" s="39" t="s">
        <v>130</v>
      </c>
      <c r="G31" s="39" t="s">
        <v>98</v>
      </c>
      <c r="H31" s="41">
        <v>43160</v>
      </c>
      <c r="I31" s="41">
        <v>43160</v>
      </c>
      <c r="J31" s="36">
        <v>1</v>
      </c>
      <c r="K31" s="36">
        <v>6</v>
      </c>
      <c r="L31" s="87">
        <f t="shared" si="22"/>
        <v>1776</v>
      </c>
      <c r="M31" s="87">
        <f t="shared" si="23"/>
        <v>1750</v>
      </c>
      <c r="N31" s="31">
        <f t="shared" si="2"/>
        <v>3526</v>
      </c>
      <c r="O31" s="32">
        <f>60*J31</f>
        <v>60</v>
      </c>
      <c r="P31" s="89">
        <f t="shared" si="3"/>
        <v>6600</v>
      </c>
      <c r="Q31" s="53" t="s">
        <v>385</v>
      </c>
      <c r="R31" s="33">
        <v>100</v>
      </c>
      <c r="S31" s="33">
        <v>0</v>
      </c>
      <c r="T31" s="33">
        <v>100</v>
      </c>
      <c r="U31" s="33">
        <v>50</v>
      </c>
      <c r="V31" s="81">
        <f>$R31*[1]Pesos!$B$13+$S31*[1]Pesos!$C$13+$T31*[1]Pesos!$D$13+$U31*[1]Pesos!$E$13</f>
        <v>75</v>
      </c>
      <c r="W31" s="94" t="s">
        <v>429</v>
      </c>
      <c r="X31" s="121"/>
    </row>
    <row r="32" spans="1:31" s="44" customFormat="1" ht="9.9499999999999993" customHeight="1" x14ac:dyDescent="0.15">
      <c r="A32" s="35"/>
      <c r="B32" s="39" t="s">
        <v>194</v>
      </c>
      <c r="C32" s="54" t="s">
        <v>407</v>
      </c>
      <c r="D32" s="36" t="s">
        <v>28</v>
      </c>
      <c r="E32" s="54" t="s">
        <v>191</v>
      </c>
      <c r="F32" s="39" t="s">
        <v>130</v>
      </c>
      <c r="G32" s="39" t="s">
        <v>98</v>
      </c>
      <c r="H32" s="41">
        <v>43160</v>
      </c>
      <c r="I32" s="41">
        <v>43160</v>
      </c>
      <c r="J32" s="36">
        <v>1</v>
      </c>
      <c r="K32" s="36">
        <v>6</v>
      </c>
      <c r="L32" s="87">
        <f t="shared" ref="L32" si="33">K32*$AB$6*J32</f>
        <v>1776</v>
      </c>
      <c r="M32" s="87">
        <f t="shared" ref="M32" si="34">J32*$AD$2</f>
        <v>1750</v>
      </c>
      <c r="N32" s="31">
        <f t="shared" ref="N32" si="35">L32+M32</f>
        <v>3526</v>
      </c>
      <c r="O32" s="32">
        <f>60*J32</f>
        <v>60</v>
      </c>
      <c r="P32" s="89">
        <f t="shared" si="3"/>
        <v>6600</v>
      </c>
      <c r="Q32" s="53" t="s">
        <v>385</v>
      </c>
      <c r="R32" s="33">
        <v>100</v>
      </c>
      <c r="S32" s="33">
        <v>0</v>
      </c>
      <c r="T32" s="33">
        <v>100</v>
      </c>
      <c r="U32" s="33">
        <v>50</v>
      </c>
      <c r="V32" s="81">
        <f>$R32*[1]Pesos!$B$13+$S32*[1]Pesos!$C$13+$T32*[1]Pesos!$D$13+$U32*[1]Pesos!$E$13</f>
        <v>75</v>
      </c>
      <c r="W32" s="94" t="s">
        <v>429</v>
      </c>
      <c r="X32" s="121"/>
    </row>
    <row r="33" spans="1:31" s="44" customFormat="1" ht="9.9499999999999993" customHeight="1" x14ac:dyDescent="0.15">
      <c r="A33" s="35"/>
      <c r="B33" s="35" t="s">
        <v>112</v>
      </c>
      <c r="C33" s="52" t="s">
        <v>359</v>
      </c>
      <c r="D33" s="66" t="s">
        <v>37</v>
      </c>
      <c r="E33" s="34" t="s">
        <v>183</v>
      </c>
      <c r="F33" s="60" t="s">
        <v>152</v>
      </c>
      <c r="G33" s="60" t="s">
        <v>266</v>
      </c>
      <c r="H33" s="71">
        <v>43160</v>
      </c>
      <c r="I33" s="71">
        <v>43160</v>
      </c>
      <c r="J33" s="37">
        <v>1</v>
      </c>
      <c r="K33" s="50">
        <v>5</v>
      </c>
      <c r="L33" s="87">
        <f t="shared" si="22"/>
        <v>1480</v>
      </c>
      <c r="M33" s="87">
        <f t="shared" si="23"/>
        <v>1750</v>
      </c>
      <c r="N33" s="31">
        <f t="shared" si="2"/>
        <v>3230</v>
      </c>
      <c r="O33" s="32">
        <v>4</v>
      </c>
      <c r="P33" s="89">
        <f t="shared" si="3"/>
        <v>440</v>
      </c>
      <c r="Q33" s="34"/>
      <c r="R33" s="33">
        <v>50</v>
      </c>
      <c r="S33" s="33">
        <v>0</v>
      </c>
      <c r="T33" s="33">
        <v>50</v>
      </c>
      <c r="U33" s="33">
        <v>50</v>
      </c>
      <c r="V33" s="81">
        <f>$R33*[1]Pesos!$B$13+$S33*[1]Pesos!$C$13+$T33*[1]Pesos!$D$13+$U33*[1]Pesos!$E$13</f>
        <v>40</v>
      </c>
      <c r="W33" s="105" t="s">
        <v>428</v>
      </c>
      <c r="X33" s="121"/>
      <c r="Y33" s="23"/>
      <c r="Z33" s="23"/>
      <c r="AA33" s="23"/>
      <c r="AB33" s="23"/>
      <c r="AC33" s="23"/>
      <c r="AD33" s="23"/>
      <c r="AE33" s="23"/>
    </row>
    <row r="34" spans="1:31" s="44" customFormat="1" ht="9.9499999999999993" customHeight="1" x14ac:dyDescent="0.15">
      <c r="A34" s="63"/>
      <c r="B34" s="35" t="s">
        <v>72</v>
      </c>
      <c r="C34" s="52" t="s">
        <v>175</v>
      </c>
      <c r="D34" s="36" t="s">
        <v>30</v>
      </c>
      <c r="E34" s="34" t="s">
        <v>42</v>
      </c>
      <c r="F34" s="37" t="s">
        <v>82</v>
      </c>
      <c r="G34" s="37" t="s">
        <v>83</v>
      </c>
      <c r="H34" s="38">
        <v>43164</v>
      </c>
      <c r="I34" s="38">
        <v>43168</v>
      </c>
      <c r="J34" s="35">
        <v>1</v>
      </c>
      <c r="K34" s="50">
        <f t="shared" ref="K34:K45" si="36">I34-H34+1+3</f>
        <v>8</v>
      </c>
      <c r="L34" s="87">
        <f t="shared" si="22"/>
        <v>2368</v>
      </c>
      <c r="M34" s="87">
        <f t="shared" si="23"/>
        <v>1750</v>
      </c>
      <c r="N34" s="31">
        <f t="shared" si="2"/>
        <v>4118</v>
      </c>
      <c r="O34" s="32">
        <f>16*J34</f>
        <v>16</v>
      </c>
      <c r="P34" s="89">
        <f t="shared" si="3"/>
        <v>1760</v>
      </c>
      <c r="Q34" s="53" t="s">
        <v>323</v>
      </c>
      <c r="R34" s="33">
        <v>100</v>
      </c>
      <c r="S34" s="33">
        <v>0</v>
      </c>
      <c r="T34" s="33">
        <v>100</v>
      </c>
      <c r="U34" s="33">
        <v>100</v>
      </c>
      <c r="V34" s="81">
        <f>$R34*[1]Pesos!$B$13+$S34*[1]Pesos!$C$13+$T34*[1]Pesos!$D$13+$U34*[1]Pesos!$E$13</f>
        <v>80</v>
      </c>
      <c r="W34" s="94" t="s">
        <v>429</v>
      </c>
      <c r="X34" s="121"/>
      <c r="Y34" s="42"/>
    </row>
    <row r="35" spans="1:31" s="44" customFormat="1" ht="9.9499999999999993" customHeight="1" x14ac:dyDescent="0.15">
      <c r="A35" s="63"/>
      <c r="B35" s="35" t="s">
        <v>72</v>
      </c>
      <c r="C35" s="52" t="s">
        <v>175</v>
      </c>
      <c r="D35" s="36" t="s">
        <v>30</v>
      </c>
      <c r="E35" s="34" t="s">
        <v>42</v>
      </c>
      <c r="F35" s="37" t="s">
        <v>82</v>
      </c>
      <c r="G35" s="37" t="s">
        <v>83</v>
      </c>
      <c r="H35" s="38">
        <v>43164</v>
      </c>
      <c r="I35" s="38">
        <v>43168</v>
      </c>
      <c r="J35" s="35">
        <v>1</v>
      </c>
      <c r="K35" s="50">
        <f t="shared" ref="K35" si="37">I35-H35+1+3</f>
        <v>8</v>
      </c>
      <c r="L35" s="87">
        <f t="shared" ref="L35" si="38">K35*$AB$6*J35</f>
        <v>2368</v>
      </c>
      <c r="M35" s="87">
        <f t="shared" ref="M35" si="39">J35*$AD$2</f>
        <v>1750</v>
      </c>
      <c r="N35" s="31">
        <f t="shared" ref="N35" si="40">L35+M35</f>
        <v>4118</v>
      </c>
      <c r="O35" s="32">
        <f>16*J35</f>
        <v>16</v>
      </c>
      <c r="P35" s="89">
        <f t="shared" si="3"/>
        <v>1760</v>
      </c>
      <c r="Q35" s="53" t="s">
        <v>323</v>
      </c>
      <c r="R35" s="33">
        <v>100</v>
      </c>
      <c r="S35" s="33">
        <v>0</v>
      </c>
      <c r="T35" s="33">
        <v>100</v>
      </c>
      <c r="U35" s="33">
        <v>100</v>
      </c>
      <c r="V35" s="81">
        <f>$R35*[1]Pesos!$B$13+$S35*[1]Pesos!$C$13+$T35*[1]Pesos!$D$13+$U35*[1]Pesos!$E$13</f>
        <v>80</v>
      </c>
      <c r="W35" s="94" t="s">
        <v>429</v>
      </c>
      <c r="X35" s="121"/>
      <c r="Y35" s="42"/>
    </row>
    <row r="36" spans="1:31" s="44" customFormat="1" ht="9.9499999999999993" customHeight="1" x14ac:dyDescent="0.15">
      <c r="A36" s="39"/>
      <c r="B36" s="48" t="s">
        <v>158</v>
      </c>
      <c r="C36" s="49" t="s">
        <v>227</v>
      </c>
      <c r="D36" s="50" t="s">
        <v>28</v>
      </c>
      <c r="E36" s="49" t="s">
        <v>191</v>
      </c>
      <c r="F36" s="48" t="s">
        <v>85</v>
      </c>
      <c r="G36" s="48" t="s">
        <v>104</v>
      </c>
      <c r="H36" s="51">
        <v>43164</v>
      </c>
      <c r="I36" s="51">
        <v>43168</v>
      </c>
      <c r="J36" s="36">
        <v>1</v>
      </c>
      <c r="K36" s="50">
        <f t="shared" si="36"/>
        <v>8</v>
      </c>
      <c r="L36" s="87">
        <f t="shared" si="22"/>
        <v>2368</v>
      </c>
      <c r="M36" s="87">
        <f t="shared" si="23"/>
        <v>1750</v>
      </c>
      <c r="N36" s="31">
        <f t="shared" si="2"/>
        <v>4118</v>
      </c>
      <c r="O36" s="32">
        <f>60*J36</f>
        <v>60</v>
      </c>
      <c r="P36" s="89">
        <f t="shared" si="3"/>
        <v>6600</v>
      </c>
      <c r="Q36" s="50" t="s">
        <v>397</v>
      </c>
      <c r="R36" s="33">
        <v>100</v>
      </c>
      <c r="S36" s="33">
        <v>0</v>
      </c>
      <c r="T36" s="33">
        <v>100</v>
      </c>
      <c r="U36" s="33">
        <v>50</v>
      </c>
      <c r="V36" s="81">
        <f>$R36*[1]Pesos!$B$13+$S36*[1]Pesos!$C$13+$T36*[1]Pesos!$D$13+$U36*[1]Pesos!$E$13</f>
        <v>75</v>
      </c>
      <c r="W36" s="94" t="s">
        <v>429</v>
      </c>
      <c r="X36" s="121"/>
    </row>
    <row r="37" spans="1:31" s="44" customFormat="1" ht="9.9499999999999993" customHeight="1" x14ac:dyDescent="0.15">
      <c r="A37" s="39"/>
      <c r="B37" s="48" t="s">
        <v>194</v>
      </c>
      <c r="C37" s="68" t="s">
        <v>235</v>
      </c>
      <c r="D37" s="50" t="s">
        <v>28</v>
      </c>
      <c r="E37" s="49" t="s">
        <v>191</v>
      </c>
      <c r="F37" s="48" t="s">
        <v>211</v>
      </c>
      <c r="G37" s="48" t="s">
        <v>236</v>
      </c>
      <c r="H37" s="51">
        <v>43165</v>
      </c>
      <c r="I37" s="51">
        <v>43167</v>
      </c>
      <c r="J37" s="50">
        <v>1</v>
      </c>
      <c r="K37" s="50">
        <f t="shared" si="36"/>
        <v>6</v>
      </c>
      <c r="L37" s="87">
        <f>K37*$Z$2*J37/$Y$2</f>
        <v>483.58208955223881</v>
      </c>
      <c r="M37" s="87">
        <f>J37*$AC$2/$Y$2</f>
        <v>298.50746268656718</v>
      </c>
      <c r="N37" s="31">
        <f t="shared" si="2"/>
        <v>782.08955223880594</v>
      </c>
      <c r="O37" s="32">
        <v>60</v>
      </c>
      <c r="P37" s="89">
        <f t="shared" si="3"/>
        <v>6600</v>
      </c>
      <c r="Q37" s="53" t="s">
        <v>388</v>
      </c>
      <c r="R37" s="33">
        <v>100</v>
      </c>
      <c r="S37" s="33">
        <v>0</v>
      </c>
      <c r="T37" s="33">
        <v>100</v>
      </c>
      <c r="U37" s="33">
        <v>100</v>
      </c>
      <c r="V37" s="81">
        <f>$R37*[1]Pesos!$B$13+$S37*[1]Pesos!$C$13+$T37*[1]Pesos!$D$13+$U37*[1]Pesos!$E$13</f>
        <v>80</v>
      </c>
      <c r="W37" s="93" t="s">
        <v>429</v>
      </c>
      <c r="X37" s="121"/>
      <c r="Y37" s="42"/>
    </row>
    <row r="38" spans="1:31" s="44" customFormat="1" ht="9.9499999999999993" customHeight="1" x14ac:dyDescent="0.15">
      <c r="A38" s="39"/>
      <c r="B38" s="48" t="s">
        <v>194</v>
      </c>
      <c r="C38" s="68" t="s">
        <v>235</v>
      </c>
      <c r="D38" s="50" t="s">
        <v>28</v>
      </c>
      <c r="E38" s="49" t="s">
        <v>191</v>
      </c>
      <c r="F38" s="48" t="s">
        <v>211</v>
      </c>
      <c r="G38" s="48" t="s">
        <v>236</v>
      </c>
      <c r="H38" s="51">
        <v>43165</v>
      </c>
      <c r="I38" s="51">
        <v>43167</v>
      </c>
      <c r="J38" s="50">
        <v>1</v>
      </c>
      <c r="K38" s="50">
        <f t="shared" ref="K38" si="41">I38-H38+1+3</f>
        <v>6</v>
      </c>
      <c r="L38" s="87">
        <f>K38*$Z$2*J38/$Y$2</f>
        <v>483.58208955223881</v>
      </c>
      <c r="M38" s="87">
        <f>J38*$AC$2/$Y$2</f>
        <v>298.50746268656718</v>
      </c>
      <c r="N38" s="31">
        <f t="shared" ref="N38" si="42">L38+M38</f>
        <v>782.08955223880594</v>
      </c>
      <c r="O38" s="32">
        <v>60</v>
      </c>
      <c r="P38" s="89">
        <f t="shared" si="3"/>
        <v>6600</v>
      </c>
      <c r="Q38" s="53" t="s">
        <v>388</v>
      </c>
      <c r="R38" s="33">
        <v>100</v>
      </c>
      <c r="S38" s="33">
        <v>0</v>
      </c>
      <c r="T38" s="33">
        <v>100</v>
      </c>
      <c r="U38" s="33">
        <v>100</v>
      </c>
      <c r="V38" s="81">
        <f>$R38*[1]Pesos!$B$13+$S38*[1]Pesos!$C$13+$T38*[1]Pesos!$D$13+$U38*[1]Pesos!$E$13</f>
        <v>80</v>
      </c>
      <c r="W38" s="93" t="s">
        <v>429</v>
      </c>
      <c r="X38" s="121"/>
      <c r="Y38" s="42"/>
    </row>
    <row r="39" spans="1:31" s="44" customFormat="1" ht="9.9499999999999993" customHeight="1" x14ac:dyDescent="0.15">
      <c r="A39" s="39"/>
      <c r="B39" s="35"/>
      <c r="C39" s="34" t="s">
        <v>409</v>
      </c>
      <c r="D39" s="39" t="s">
        <v>32</v>
      </c>
      <c r="E39" s="34" t="s">
        <v>42</v>
      </c>
      <c r="F39" s="37" t="s">
        <v>152</v>
      </c>
      <c r="G39" s="37" t="s">
        <v>266</v>
      </c>
      <c r="H39" s="38">
        <v>43167</v>
      </c>
      <c r="I39" s="38">
        <v>43168</v>
      </c>
      <c r="J39" s="37">
        <v>1</v>
      </c>
      <c r="K39" s="50">
        <f t="shared" si="36"/>
        <v>5</v>
      </c>
      <c r="L39" s="87">
        <f t="shared" ref="L39:L126" si="43">K39*$AB$6*J39</f>
        <v>1480</v>
      </c>
      <c r="M39" s="87">
        <f t="shared" ref="M39:M126" si="44">J39*$AD$2</f>
        <v>1750</v>
      </c>
      <c r="N39" s="31">
        <f t="shared" si="2"/>
        <v>3230</v>
      </c>
      <c r="O39" s="40">
        <v>24</v>
      </c>
      <c r="P39" s="89">
        <f t="shared" si="3"/>
        <v>2640</v>
      </c>
      <c r="Q39" s="34"/>
      <c r="R39" s="33">
        <v>50</v>
      </c>
      <c r="S39" s="33">
        <v>0</v>
      </c>
      <c r="T39" s="33">
        <v>50</v>
      </c>
      <c r="U39" s="33">
        <v>100</v>
      </c>
      <c r="V39" s="81">
        <f>$R39*[1]Pesos!$B$13+$S39*[1]Pesos!$C$13+$T39*[1]Pesos!$D$13+$U39*[1]Pesos!$E$13</f>
        <v>45</v>
      </c>
      <c r="W39" s="97" t="s">
        <v>427</v>
      </c>
      <c r="X39" s="121"/>
      <c r="Y39" s="23"/>
      <c r="Z39" s="23"/>
      <c r="AA39" s="23"/>
      <c r="AB39" s="23"/>
      <c r="AC39" s="23"/>
      <c r="AD39" s="23"/>
      <c r="AE39" s="23"/>
    </row>
    <row r="40" spans="1:31" s="44" customFormat="1" ht="9.9499999999999993" customHeight="1" x14ac:dyDescent="0.15">
      <c r="A40" s="39"/>
      <c r="B40" s="35"/>
      <c r="C40" s="34" t="s">
        <v>409</v>
      </c>
      <c r="D40" s="39" t="s">
        <v>32</v>
      </c>
      <c r="E40" s="34" t="s">
        <v>42</v>
      </c>
      <c r="F40" s="37" t="s">
        <v>152</v>
      </c>
      <c r="G40" s="37" t="s">
        <v>266</v>
      </c>
      <c r="H40" s="38">
        <v>43167</v>
      </c>
      <c r="I40" s="38">
        <v>43168</v>
      </c>
      <c r="J40" s="37">
        <v>1</v>
      </c>
      <c r="K40" s="50">
        <f t="shared" ref="K40" si="45">I40-H40+1+3</f>
        <v>5</v>
      </c>
      <c r="L40" s="87">
        <f t="shared" ref="L40" si="46">K40*$AB$6*J40</f>
        <v>1480</v>
      </c>
      <c r="M40" s="87">
        <f t="shared" ref="M40" si="47">J40*$AD$2</f>
        <v>1750</v>
      </c>
      <c r="N40" s="31">
        <f t="shared" ref="N40" si="48">L40+M40</f>
        <v>3230</v>
      </c>
      <c r="O40" s="40">
        <v>24</v>
      </c>
      <c r="P40" s="89">
        <f t="shared" si="3"/>
        <v>2640</v>
      </c>
      <c r="Q40" s="34"/>
      <c r="R40" s="33">
        <v>50</v>
      </c>
      <c r="S40" s="33">
        <v>0</v>
      </c>
      <c r="T40" s="33">
        <v>50</v>
      </c>
      <c r="U40" s="33">
        <v>100</v>
      </c>
      <c r="V40" s="81">
        <f>$R40*[1]Pesos!$B$13+$S40*[1]Pesos!$C$13+$T40*[1]Pesos!$D$13+$U40*[1]Pesos!$E$13</f>
        <v>45</v>
      </c>
      <c r="W40" s="97" t="s">
        <v>427</v>
      </c>
      <c r="X40" s="121"/>
      <c r="Y40" s="23"/>
      <c r="Z40" s="23"/>
      <c r="AA40" s="23"/>
      <c r="AB40" s="23"/>
      <c r="AC40" s="23"/>
      <c r="AD40" s="23"/>
      <c r="AE40" s="23"/>
    </row>
    <row r="41" spans="1:31" s="44" customFormat="1" ht="9.9499999999999993" customHeight="1" x14ac:dyDescent="0.15">
      <c r="A41" s="48"/>
      <c r="B41" s="48" t="s">
        <v>72</v>
      </c>
      <c r="C41" s="49" t="s">
        <v>181</v>
      </c>
      <c r="D41" s="50" t="s">
        <v>28</v>
      </c>
      <c r="E41" s="49" t="s">
        <v>43</v>
      </c>
      <c r="F41" s="48" t="s">
        <v>82</v>
      </c>
      <c r="G41" s="48" t="s">
        <v>83</v>
      </c>
      <c r="H41" s="51">
        <v>43171</v>
      </c>
      <c r="I41" s="51">
        <v>43175</v>
      </c>
      <c r="J41" s="50">
        <v>1</v>
      </c>
      <c r="K41" s="50">
        <f t="shared" si="36"/>
        <v>8</v>
      </c>
      <c r="L41" s="87">
        <f t="shared" si="43"/>
        <v>2368</v>
      </c>
      <c r="M41" s="87">
        <f t="shared" si="44"/>
        <v>1750</v>
      </c>
      <c r="N41" s="31">
        <f t="shared" si="2"/>
        <v>4118</v>
      </c>
      <c r="O41" s="32">
        <f>30*J41</f>
        <v>30</v>
      </c>
      <c r="P41" s="89">
        <f t="shared" si="3"/>
        <v>3300</v>
      </c>
      <c r="Q41" s="52" t="s">
        <v>305</v>
      </c>
      <c r="R41" s="33">
        <v>100</v>
      </c>
      <c r="S41" s="33">
        <v>100</v>
      </c>
      <c r="T41" s="33">
        <v>100</v>
      </c>
      <c r="U41" s="33">
        <v>100</v>
      </c>
      <c r="V41" s="81">
        <f>$R41*[1]Pesos!$B$13+$S41*[1]Pesos!$C$13+$T41*[1]Pesos!$D$13+$U41*[1]Pesos!$E$13</f>
        <v>100</v>
      </c>
      <c r="W41" s="94" t="s">
        <v>429</v>
      </c>
      <c r="X41" s="119"/>
      <c r="Y41" s="42"/>
      <c r="Z41" s="43"/>
      <c r="AA41" s="101"/>
      <c r="AB41" s="102"/>
    </row>
    <row r="42" spans="1:31" s="44" customFormat="1" ht="9.9499999999999993" customHeight="1" x14ac:dyDescent="0.15">
      <c r="A42" s="48"/>
      <c r="B42" s="48" t="s">
        <v>72</v>
      </c>
      <c r="C42" s="49" t="s">
        <v>181</v>
      </c>
      <c r="D42" s="50" t="s">
        <v>29</v>
      </c>
      <c r="E42" s="49" t="s">
        <v>43</v>
      </c>
      <c r="F42" s="48" t="s">
        <v>82</v>
      </c>
      <c r="G42" s="48" t="s">
        <v>83</v>
      </c>
      <c r="H42" s="51">
        <v>43171</v>
      </c>
      <c r="I42" s="51">
        <v>43175</v>
      </c>
      <c r="J42" s="50">
        <v>1</v>
      </c>
      <c r="K42" s="50">
        <f t="shared" ref="K42" si="49">I42-H42+1+3</f>
        <v>8</v>
      </c>
      <c r="L42" s="87">
        <f t="shared" ref="L42" si="50">K42*$AB$6*J42</f>
        <v>2368</v>
      </c>
      <c r="M42" s="87">
        <f t="shared" ref="M42" si="51">J42*$AD$2</f>
        <v>1750</v>
      </c>
      <c r="N42" s="31">
        <f t="shared" ref="N42" si="52">L42+M42</f>
        <v>4118</v>
      </c>
      <c r="O42" s="32">
        <f>30*J42</f>
        <v>30</v>
      </c>
      <c r="P42" s="89">
        <f t="shared" si="3"/>
        <v>3300</v>
      </c>
      <c r="Q42" s="52" t="s">
        <v>305</v>
      </c>
      <c r="R42" s="33">
        <v>100</v>
      </c>
      <c r="S42" s="33">
        <v>100</v>
      </c>
      <c r="T42" s="33">
        <v>100</v>
      </c>
      <c r="U42" s="33">
        <v>100</v>
      </c>
      <c r="V42" s="81">
        <f>$R42*[1]Pesos!$B$13+$S42*[1]Pesos!$C$13+$T42*[1]Pesos!$D$13+$U42*[1]Pesos!$E$13</f>
        <v>100</v>
      </c>
      <c r="W42" s="94" t="s">
        <v>429</v>
      </c>
      <c r="X42" s="119"/>
      <c r="Y42" s="42"/>
      <c r="Z42" s="43"/>
      <c r="AA42" s="101"/>
      <c r="AB42" s="102"/>
    </row>
    <row r="43" spans="1:31" s="46" customFormat="1" ht="9.9499999999999993" customHeight="1" x14ac:dyDescent="0.15">
      <c r="A43" s="35"/>
      <c r="B43" s="35" t="s">
        <v>72</v>
      </c>
      <c r="C43" s="52" t="s">
        <v>99</v>
      </c>
      <c r="D43" s="39" t="s">
        <v>29</v>
      </c>
      <c r="E43" s="34" t="s">
        <v>43</v>
      </c>
      <c r="F43" s="37" t="s">
        <v>77</v>
      </c>
      <c r="G43" s="37" t="s">
        <v>78</v>
      </c>
      <c r="H43" s="38">
        <v>43171</v>
      </c>
      <c r="I43" s="38">
        <v>43175</v>
      </c>
      <c r="J43" s="35">
        <v>1</v>
      </c>
      <c r="K43" s="50">
        <f t="shared" si="36"/>
        <v>8</v>
      </c>
      <c r="L43" s="87">
        <f t="shared" si="43"/>
        <v>2368</v>
      </c>
      <c r="M43" s="87">
        <f t="shared" si="44"/>
        <v>1750</v>
      </c>
      <c r="N43" s="31">
        <f t="shared" si="2"/>
        <v>4118</v>
      </c>
      <c r="O43" s="40">
        <v>8</v>
      </c>
      <c r="P43" s="89">
        <f t="shared" si="3"/>
        <v>880</v>
      </c>
      <c r="Q43" s="53" t="s">
        <v>434</v>
      </c>
      <c r="R43" s="33">
        <v>50</v>
      </c>
      <c r="S43" s="33">
        <v>0</v>
      </c>
      <c r="T43" s="33">
        <v>50</v>
      </c>
      <c r="U43" s="110">
        <v>100</v>
      </c>
      <c r="V43" s="98">
        <f>$R43*[1]Pesos!$B$13+$S43*[1]Pesos!$C$13+$T43*[1]Pesos!$D$13+$U43*[1]Pesos!$E$13</f>
        <v>45</v>
      </c>
      <c r="W43" s="94" t="s">
        <v>429</v>
      </c>
      <c r="X43" s="121"/>
      <c r="Y43" s="23"/>
      <c r="Z43" s="23"/>
      <c r="AA43" s="23"/>
      <c r="AB43" s="23"/>
      <c r="AC43" s="23"/>
      <c r="AD43" s="23"/>
      <c r="AE43" s="23"/>
    </row>
    <row r="44" spans="1:31" s="46" customFormat="1" ht="9.9499999999999993" customHeight="1" x14ac:dyDescent="0.15">
      <c r="A44" s="35"/>
      <c r="B44" s="35" t="s">
        <v>72</v>
      </c>
      <c r="C44" s="52" t="s">
        <v>99</v>
      </c>
      <c r="D44" s="39" t="s">
        <v>34</v>
      </c>
      <c r="E44" s="34" t="s">
        <v>43</v>
      </c>
      <c r="F44" s="37" t="s">
        <v>77</v>
      </c>
      <c r="G44" s="37" t="s">
        <v>78</v>
      </c>
      <c r="H44" s="38">
        <v>43171</v>
      </c>
      <c r="I44" s="38">
        <v>43175</v>
      </c>
      <c r="J44" s="35">
        <v>1</v>
      </c>
      <c r="K44" s="50">
        <f t="shared" ref="K44" si="53">I44-H44+1+3</f>
        <v>8</v>
      </c>
      <c r="L44" s="87">
        <f t="shared" ref="L44" si="54">K44*$AB$6*J44</f>
        <v>2368</v>
      </c>
      <c r="M44" s="87">
        <f t="shared" ref="M44" si="55">J44*$AD$2</f>
        <v>1750</v>
      </c>
      <c r="N44" s="31">
        <f t="shared" ref="N44" si="56">L44+M44</f>
        <v>4118</v>
      </c>
      <c r="O44" s="40">
        <v>8</v>
      </c>
      <c r="P44" s="89">
        <f t="shared" si="3"/>
        <v>880</v>
      </c>
      <c r="Q44" s="53" t="s">
        <v>434</v>
      </c>
      <c r="R44" s="33">
        <v>50</v>
      </c>
      <c r="S44" s="33">
        <v>0</v>
      </c>
      <c r="T44" s="33">
        <v>50</v>
      </c>
      <c r="U44" s="110">
        <v>100</v>
      </c>
      <c r="V44" s="98">
        <f>$R44*[1]Pesos!$B$13+$S44*[1]Pesos!$C$13+$T44*[1]Pesos!$D$13+$U44*[1]Pesos!$E$13</f>
        <v>45</v>
      </c>
      <c r="W44" s="94" t="s">
        <v>429</v>
      </c>
      <c r="X44" s="121"/>
      <c r="Y44" s="23"/>
      <c r="Z44" s="23"/>
      <c r="AA44" s="23"/>
      <c r="AB44" s="23"/>
      <c r="AC44" s="23"/>
      <c r="AD44" s="23"/>
      <c r="AE44" s="23"/>
    </row>
    <row r="45" spans="1:31" s="44" customFormat="1" ht="9.9499999999999993" customHeight="1" x14ac:dyDescent="0.15">
      <c r="A45" s="48"/>
      <c r="B45" s="55" t="s">
        <v>200</v>
      </c>
      <c r="C45" s="56" t="s">
        <v>201</v>
      </c>
      <c r="D45" s="55" t="s">
        <v>28</v>
      </c>
      <c r="E45" s="57" t="s">
        <v>43</v>
      </c>
      <c r="F45" s="55" t="s">
        <v>70</v>
      </c>
      <c r="G45" s="55" t="s">
        <v>202</v>
      </c>
      <c r="H45" s="38">
        <v>43173</v>
      </c>
      <c r="I45" s="38">
        <v>43175</v>
      </c>
      <c r="J45" s="37">
        <v>1</v>
      </c>
      <c r="K45" s="50">
        <f t="shared" si="36"/>
        <v>6</v>
      </c>
      <c r="L45" s="87">
        <f t="shared" si="43"/>
        <v>1776</v>
      </c>
      <c r="M45" s="87">
        <f t="shared" si="44"/>
        <v>1750</v>
      </c>
      <c r="N45" s="31">
        <f t="shared" si="2"/>
        <v>3526</v>
      </c>
      <c r="O45" s="32">
        <f>60*J45</f>
        <v>60</v>
      </c>
      <c r="P45" s="89">
        <f t="shared" si="3"/>
        <v>6600</v>
      </c>
      <c r="Q45" s="53" t="s">
        <v>310</v>
      </c>
      <c r="R45" s="33">
        <v>50</v>
      </c>
      <c r="S45" s="33">
        <v>50</v>
      </c>
      <c r="T45" s="33">
        <v>50</v>
      </c>
      <c r="U45" s="33">
        <v>100</v>
      </c>
      <c r="V45" s="81">
        <f>$R45*[1]Pesos!$B$13+$S45*[1]Pesos!$C$13+$T45*[1]Pesos!$D$13+$U45*[1]Pesos!$E$13</f>
        <v>55</v>
      </c>
      <c r="W45" s="97" t="s">
        <v>427</v>
      </c>
      <c r="X45" s="121"/>
      <c r="Y45" s="23"/>
      <c r="Z45" s="23"/>
      <c r="AA45" s="23"/>
      <c r="AB45" s="23"/>
      <c r="AC45" s="23"/>
      <c r="AD45" s="23"/>
      <c r="AE45" s="23"/>
    </row>
    <row r="46" spans="1:31" s="44" customFormat="1" ht="9.9499999999999993" customHeight="1" x14ac:dyDescent="0.15">
      <c r="A46" s="48"/>
      <c r="B46" s="35" t="s">
        <v>72</v>
      </c>
      <c r="C46" s="34" t="s">
        <v>330</v>
      </c>
      <c r="D46" s="66" t="s">
        <v>31</v>
      </c>
      <c r="E46" s="34" t="s">
        <v>43</v>
      </c>
      <c r="F46" s="37" t="s">
        <v>82</v>
      </c>
      <c r="G46" s="37" t="s">
        <v>83</v>
      </c>
      <c r="H46" s="60">
        <v>43178</v>
      </c>
      <c r="I46" s="60">
        <v>43182</v>
      </c>
      <c r="J46" s="35">
        <v>1</v>
      </c>
      <c r="K46" s="36">
        <v>7</v>
      </c>
      <c r="L46" s="87">
        <f t="shared" si="43"/>
        <v>2072</v>
      </c>
      <c r="M46" s="87">
        <f t="shared" si="44"/>
        <v>1750</v>
      </c>
      <c r="N46" s="31">
        <f t="shared" si="2"/>
        <v>3822</v>
      </c>
      <c r="O46" s="32">
        <v>80</v>
      </c>
      <c r="P46" s="89">
        <f t="shared" si="3"/>
        <v>8800</v>
      </c>
      <c r="Q46" s="34"/>
      <c r="R46" s="33">
        <v>100</v>
      </c>
      <c r="S46" s="33">
        <v>100</v>
      </c>
      <c r="T46" s="33">
        <v>100</v>
      </c>
      <c r="U46" s="33">
        <v>100</v>
      </c>
      <c r="V46" s="81">
        <f>$R46*[1]Pesos!$B$13+$S46*[1]Pesos!$C$13+$T46*[1]Pesos!$D$13+$U46*[1]Pesos!$E$13</f>
        <v>100</v>
      </c>
      <c r="W46" s="94" t="s">
        <v>429</v>
      </c>
      <c r="X46" s="121"/>
      <c r="Y46" s="42"/>
    </row>
    <row r="47" spans="1:31" s="44" customFormat="1" ht="9.9499999999999993" customHeight="1" x14ac:dyDescent="0.15">
      <c r="A47" s="48"/>
      <c r="B47" s="35" t="s">
        <v>72</v>
      </c>
      <c r="C47" s="34" t="s">
        <v>330</v>
      </c>
      <c r="D47" s="66" t="s">
        <v>31</v>
      </c>
      <c r="E47" s="34" t="s">
        <v>43</v>
      </c>
      <c r="F47" s="37" t="s">
        <v>82</v>
      </c>
      <c r="G47" s="37" t="s">
        <v>83</v>
      </c>
      <c r="H47" s="60">
        <v>43178</v>
      </c>
      <c r="I47" s="60">
        <v>43182</v>
      </c>
      <c r="J47" s="35">
        <v>1</v>
      </c>
      <c r="K47" s="36">
        <v>7</v>
      </c>
      <c r="L47" s="87">
        <f t="shared" ref="L47" si="57">K47*$AB$6*J47</f>
        <v>2072</v>
      </c>
      <c r="M47" s="87">
        <f t="shared" ref="M47" si="58">J47*$AD$2</f>
        <v>1750</v>
      </c>
      <c r="N47" s="31">
        <f t="shared" ref="N47" si="59">L47+M47</f>
        <v>3822</v>
      </c>
      <c r="O47" s="32">
        <v>80</v>
      </c>
      <c r="P47" s="89">
        <f t="shared" si="3"/>
        <v>8800</v>
      </c>
      <c r="Q47" s="34"/>
      <c r="R47" s="33">
        <v>100</v>
      </c>
      <c r="S47" s="33">
        <v>100</v>
      </c>
      <c r="T47" s="33">
        <v>100</v>
      </c>
      <c r="U47" s="33">
        <v>100</v>
      </c>
      <c r="V47" s="81">
        <f>$R47*[1]Pesos!$B$13+$S47*[1]Pesos!$C$13+$T47*[1]Pesos!$D$13+$U47*[1]Pesos!$E$13</f>
        <v>100</v>
      </c>
      <c r="W47" s="94" t="s">
        <v>429</v>
      </c>
      <c r="X47" s="121"/>
      <c r="Y47" s="42"/>
    </row>
    <row r="48" spans="1:31" s="44" customFormat="1" ht="9.9499999999999993" customHeight="1" x14ac:dyDescent="0.15">
      <c r="A48" s="48"/>
      <c r="B48" s="35" t="s">
        <v>72</v>
      </c>
      <c r="C48" s="34" t="s">
        <v>331</v>
      </c>
      <c r="D48" s="66" t="s">
        <v>31</v>
      </c>
      <c r="E48" s="34" t="s">
        <v>154</v>
      </c>
      <c r="F48" s="37" t="s">
        <v>82</v>
      </c>
      <c r="G48" s="37" t="s">
        <v>83</v>
      </c>
      <c r="H48" s="60">
        <v>43178</v>
      </c>
      <c r="I48" s="60">
        <v>43182</v>
      </c>
      <c r="J48" s="35">
        <v>1</v>
      </c>
      <c r="K48" s="36">
        <v>7</v>
      </c>
      <c r="L48" s="87">
        <f t="shared" si="43"/>
        <v>2072</v>
      </c>
      <c r="M48" s="87">
        <f t="shared" si="44"/>
        <v>1750</v>
      </c>
      <c r="N48" s="31">
        <f t="shared" si="2"/>
        <v>3822</v>
      </c>
      <c r="O48" s="32">
        <v>80</v>
      </c>
      <c r="P48" s="89">
        <f t="shared" si="3"/>
        <v>8800</v>
      </c>
      <c r="Q48" s="34"/>
      <c r="R48" s="33">
        <v>100</v>
      </c>
      <c r="S48" s="33">
        <v>100</v>
      </c>
      <c r="T48" s="33">
        <v>100</v>
      </c>
      <c r="U48" s="33">
        <v>100</v>
      </c>
      <c r="V48" s="81">
        <f>$R48*[1]Pesos!$B$13+$S48*[1]Pesos!$C$13+$T48*[1]Pesos!$D$13+$U48*[1]Pesos!$E$13</f>
        <v>100</v>
      </c>
      <c r="W48" s="94" t="s">
        <v>429</v>
      </c>
      <c r="X48" s="121"/>
      <c r="Y48" s="42"/>
    </row>
    <row r="49" spans="1:31" s="44" customFormat="1" ht="9.9499999999999993" customHeight="1" x14ac:dyDescent="0.15">
      <c r="A49" s="48"/>
      <c r="B49" s="35" t="s">
        <v>72</v>
      </c>
      <c r="C49" s="34" t="s">
        <v>331</v>
      </c>
      <c r="D49" s="66" t="s">
        <v>31</v>
      </c>
      <c r="E49" s="34" t="s">
        <v>154</v>
      </c>
      <c r="F49" s="37" t="s">
        <v>82</v>
      </c>
      <c r="G49" s="37" t="s">
        <v>83</v>
      </c>
      <c r="H49" s="60">
        <v>43178</v>
      </c>
      <c r="I49" s="60">
        <v>43182</v>
      </c>
      <c r="J49" s="35">
        <v>1</v>
      </c>
      <c r="K49" s="36">
        <v>7</v>
      </c>
      <c r="L49" s="87">
        <f t="shared" ref="L49" si="60">K49*$AB$6*J49</f>
        <v>2072</v>
      </c>
      <c r="M49" s="87">
        <f t="shared" ref="M49" si="61">J49*$AD$2</f>
        <v>1750</v>
      </c>
      <c r="N49" s="31">
        <f t="shared" ref="N49" si="62">L49+M49</f>
        <v>3822</v>
      </c>
      <c r="O49" s="32">
        <v>80</v>
      </c>
      <c r="P49" s="89">
        <f t="shared" si="3"/>
        <v>8800</v>
      </c>
      <c r="Q49" s="34"/>
      <c r="R49" s="33">
        <v>100</v>
      </c>
      <c r="S49" s="33">
        <v>100</v>
      </c>
      <c r="T49" s="33">
        <v>100</v>
      </c>
      <c r="U49" s="33">
        <v>100</v>
      </c>
      <c r="V49" s="81">
        <f>$R49*[1]Pesos!$B$13+$S49*[1]Pesos!$C$13+$T49*[1]Pesos!$D$13+$U49*[1]Pesos!$E$13</f>
        <v>100</v>
      </c>
      <c r="W49" s="94" t="s">
        <v>429</v>
      </c>
      <c r="X49" s="121"/>
      <c r="Y49" s="42"/>
    </row>
    <row r="50" spans="1:31" s="44" customFormat="1" ht="9.9499999999999993" customHeight="1" x14ac:dyDescent="0.15">
      <c r="A50" s="63"/>
      <c r="B50" s="48" t="s">
        <v>72</v>
      </c>
      <c r="C50" s="49" t="s">
        <v>182</v>
      </c>
      <c r="D50" s="50" t="s">
        <v>28</v>
      </c>
      <c r="E50" s="49" t="s">
        <v>183</v>
      </c>
      <c r="F50" s="48" t="s">
        <v>107</v>
      </c>
      <c r="G50" s="48" t="s">
        <v>108</v>
      </c>
      <c r="H50" s="51">
        <v>43178</v>
      </c>
      <c r="I50" s="51">
        <v>43182</v>
      </c>
      <c r="J50" s="50">
        <v>1</v>
      </c>
      <c r="K50" s="50">
        <f>I50-H50+1+3</f>
        <v>8</v>
      </c>
      <c r="L50" s="87">
        <f t="shared" si="43"/>
        <v>2368</v>
      </c>
      <c r="M50" s="87">
        <f t="shared" si="44"/>
        <v>1750</v>
      </c>
      <c r="N50" s="31">
        <f t="shared" si="2"/>
        <v>4118</v>
      </c>
      <c r="O50" s="32">
        <v>60</v>
      </c>
      <c r="P50" s="89">
        <f t="shared" si="3"/>
        <v>6600</v>
      </c>
      <c r="Q50" s="50" t="s">
        <v>391</v>
      </c>
      <c r="R50" s="33">
        <v>100</v>
      </c>
      <c r="S50" s="33">
        <v>50</v>
      </c>
      <c r="T50" s="33">
        <v>100</v>
      </c>
      <c r="U50" s="33">
        <v>50</v>
      </c>
      <c r="V50" s="81">
        <f>$R50*[1]Pesos!$B$13+$S50*[1]Pesos!$C$13+$T50*[1]Pesos!$D$13+$U50*[1]Pesos!$E$13</f>
        <v>85</v>
      </c>
      <c r="W50" s="94" t="s">
        <v>429</v>
      </c>
      <c r="X50" s="121"/>
      <c r="Y50" s="42"/>
    </row>
    <row r="51" spans="1:31" s="44" customFormat="1" ht="9.9499999999999993" customHeight="1" x14ac:dyDescent="0.15">
      <c r="A51" s="48"/>
      <c r="B51" s="35"/>
      <c r="C51" s="64" t="s">
        <v>109</v>
      </c>
      <c r="D51" s="39" t="s">
        <v>32</v>
      </c>
      <c r="E51" s="34" t="s">
        <v>42</v>
      </c>
      <c r="F51" s="37" t="s">
        <v>110</v>
      </c>
      <c r="G51" s="37" t="s">
        <v>111</v>
      </c>
      <c r="H51" s="38">
        <v>43179</v>
      </c>
      <c r="I51" s="38">
        <v>43181</v>
      </c>
      <c r="J51" s="37">
        <v>1</v>
      </c>
      <c r="K51" s="50">
        <f>I51-H51+1+3</f>
        <v>6</v>
      </c>
      <c r="L51" s="87">
        <f t="shared" si="43"/>
        <v>1776</v>
      </c>
      <c r="M51" s="87">
        <f t="shared" si="44"/>
        <v>1750</v>
      </c>
      <c r="N51" s="31">
        <f t="shared" si="2"/>
        <v>3526</v>
      </c>
      <c r="O51" s="40">
        <v>32</v>
      </c>
      <c r="P51" s="89">
        <f t="shared" si="3"/>
        <v>3520</v>
      </c>
      <c r="Q51" s="34" t="s">
        <v>281</v>
      </c>
      <c r="R51" s="33">
        <v>50</v>
      </c>
      <c r="S51" s="33">
        <v>100</v>
      </c>
      <c r="T51" s="33">
        <v>50</v>
      </c>
      <c r="U51" s="33">
        <v>0</v>
      </c>
      <c r="V51" s="81">
        <f>$R51*[1]Pesos!$B$13+$S51*[1]Pesos!$C$13+$T51*[1]Pesos!$D$13+$U51*[1]Pesos!$E$13</f>
        <v>55</v>
      </c>
      <c r="W51" s="97" t="s">
        <v>427</v>
      </c>
      <c r="X51" s="121"/>
      <c r="Y51" s="23"/>
      <c r="Z51" s="23"/>
      <c r="AA51" s="23"/>
      <c r="AB51" s="23"/>
      <c r="AC51" s="23"/>
      <c r="AD51" s="23"/>
      <c r="AE51" s="23"/>
    </row>
    <row r="52" spans="1:31" s="44" customFormat="1" ht="9.9499999999999993" customHeight="1" x14ac:dyDescent="0.15">
      <c r="A52" s="48"/>
      <c r="B52" s="35"/>
      <c r="C52" s="64" t="s">
        <v>109</v>
      </c>
      <c r="D52" s="39" t="s">
        <v>32</v>
      </c>
      <c r="E52" s="34" t="s">
        <v>42</v>
      </c>
      <c r="F52" s="37" t="s">
        <v>110</v>
      </c>
      <c r="G52" s="37" t="s">
        <v>111</v>
      </c>
      <c r="H52" s="38">
        <v>43179</v>
      </c>
      <c r="I52" s="38">
        <v>43181</v>
      </c>
      <c r="J52" s="37">
        <v>1</v>
      </c>
      <c r="K52" s="50">
        <f>I52-H52+1+3</f>
        <v>6</v>
      </c>
      <c r="L52" s="87">
        <f t="shared" ref="L52" si="63">K52*$AB$6*J52</f>
        <v>1776</v>
      </c>
      <c r="M52" s="87">
        <f t="shared" ref="M52" si="64">J52*$AD$2</f>
        <v>1750</v>
      </c>
      <c r="N52" s="31">
        <f t="shared" ref="N52" si="65">L52+M52</f>
        <v>3526</v>
      </c>
      <c r="O52" s="40">
        <v>32</v>
      </c>
      <c r="P52" s="89">
        <f t="shared" si="3"/>
        <v>3520</v>
      </c>
      <c r="Q52" s="34" t="s">
        <v>281</v>
      </c>
      <c r="R52" s="33">
        <v>50</v>
      </c>
      <c r="S52" s="33">
        <v>100</v>
      </c>
      <c r="T52" s="33">
        <v>50</v>
      </c>
      <c r="U52" s="33">
        <v>0</v>
      </c>
      <c r="V52" s="81">
        <f>$R52*[1]Pesos!$B$13+$S52*[1]Pesos!$C$13+$T52*[1]Pesos!$D$13+$U52*[1]Pesos!$E$13</f>
        <v>55</v>
      </c>
      <c r="W52" s="97" t="s">
        <v>427</v>
      </c>
      <c r="X52" s="121"/>
      <c r="Y52" s="23"/>
      <c r="Z52" s="23"/>
      <c r="AA52" s="23"/>
      <c r="AB52" s="23"/>
      <c r="AC52" s="23"/>
      <c r="AD52" s="23"/>
      <c r="AE52" s="23"/>
    </row>
    <row r="53" spans="1:31" s="44" customFormat="1" ht="9.9499999999999993" customHeight="1" x14ac:dyDescent="0.15">
      <c r="A53" s="63"/>
      <c r="B53" s="35" t="s">
        <v>105</v>
      </c>
      <c r="C53" s="52" t="s">
        <v>106</v>
      </c>
      <c r="D53" s="39" t="s">
        <v>32</v>
      </c>
      <c r="E53" s="34" t="s">
        <v>42</v>
      </c>
      <c r="F53" s="37" t="s">
        <v>107</v>
      </c>
      <c r="G53" s="37" t="s">
        <v>108</v>
      </c>
      <c r="H53" s="38">
        <v>43185</v>
      </c>
      <c r="I53" s="38">
        <v>43188</v>
      </c>
      <c r="J53" s="35">
        <v>1</v>
      </c>
      <c r="K53" s="39">
        <v>6</v>
      </c>
      <c r="L53" s="87">
        <f t="shared" si="43"/>
        <v>1776</v>
      </c>
      <c r="M53" s="87">
        <f t="shared" si="44"/>
        <v>1750</v>
      </c>
      <c r="N53" s="31">
        <f t="shared" si="2"/>
        <v>3526</v>
      </c>
      <c r="O53" s="40">
        <v>64</v>
      </c>
      <c r="P53" s="89">
        <f t="shared" si="3"/>
        <v>7040</v>
      </c>
      <c r="Q53" s="34" t="s">
        <v>286</v>
      </c>
      <c r="R53" s="33">
        <v>100</v>
      </c>
      <c r="S53" s="33">
        <v>100</v>
      </c>
      <c r="T53" s="33">
        <v>50</v>
      </c>
      <c r="U53" s="33">
        <v>50</v>
      </c>
      <c r="V53" s="81">
        <f>$R53*[1]Pesos!$B$13+$S53*[1]Pesos!$C$13+$T53*[1]Pesos!$D$13+$U53*[1]Pesos!$E$13</f>
        <v>80</v>
      </c>
      <c r="W53" s="94" t="s">
        <v>429</v>
      </c>
      <c r="X53" s="121"/>
      <c r="Y53" s="42"/>
    </row>
    <row r="54" spans="1:31" s="44" customFormat="1" ht="9.9499999999999993" customHeight="1" x14ac:dyDescent="0.15">
      <c r="A54" s="63"/>
      <c r="B54" s="35" t="s">
        <v>105</v>
      </c>
      <c r="C54" s="52" t="s">
        <v>106</v>
      </c>
      <c r="D54" s="39" t="s">
        <v>32</v>
      </c>
      <c r="E54" s="34" t="s">
        <v>42</v>
      </c>
      <c r="F54" s="37" t="s">
        <v>107</v>
      </c>
      <c r="G54" s="37" t="s">
        <v>108</v>
      </c>
      <c r="H54" s="38">
        <v>43185</v>
      </c>
      <c r="I54" s="38">
        <v>43188</v>
      </c>
      <c r="J54" s="35">
        <v>1</v>
      </c>
      <c r="K54" s="39">
        <v>6</v>
      </c>
      <c r="L54" s="87">
        <f t="shared" ref="L54" si="66">K54*$AB$6*J54</f>
        <v>1776</v>
      </c>
      <c r="M54" s="87">
        <f t="shared" ref="M54" si="67">J54*$AD$2</f>
        <v>1750</v>
      </c>
      <c r="N54" s="31">
        <f t="shared" ref="N54" si="68">L54+M54</f>
        <v>3526</v>
      </c>
      <c r="O54" s="40">
        <v>64</v>
      </c>
      <c r="P54" s="89">
        <f t="shared" si="3"/>
        <v>7040</v>
      </c>
      <c r="Q54" s="34" t="s">
        <v>286</v>
      </c>
      <c r="R54" s="33">
        <v>100</v>
      </c>
      <c r="S54" s="33">
        <v>100</v>
      </c>
      <c r="T54" s="33">
        <v>50</v>
      </c>
      <c r="U54" s="33">
        <v>50</v>
      </c>
      <c r="V54" s="81">
        <f>$R54*[1]Pesos!$B$13+$S54*[1]Pesos!$C$13+$T54*[1]Pesos!$D$13+$U54*[1]Pesos!$E$13</f>
        <v>80</v>
      </c>
      <c r="W54" s="94" t="s">
        <v>429</v>
      </c>
      <c r="X54" s="121"/>
      <c r="Y54" s="42"/>
    </row>
    <row r="55" spans="1:31" s="44" customFormat="1" ht="9.9499999999999993" customHeight="1" x14ac:dyDescent="0.15">
      <c r="A55" s="39"/>
      <c r="B55" s="39" t="s">
        <v>72</v>
      </c>
      <c r="C55" s="54" t="s">
        <v>425</v>
      </c>
      <c r="D55" s="36" t="s">
        <v>28</v>
      </c>
      <c r="E55" s="54" t="s">
        <v>43</v>
      </c>
      <c r="F55" s="39" t="s">
        <v>82</v>
      </c>
      <c r="G55" s="39" t="s">
        <v>83</v>
      </c>
      <c r="H55" s="41">
        <v>43191</v>
      </c>
      <c r="I55" s="41">
        <v>43191</v>
      </c>
      <c r="J55" s="36">
        <v>1</v>
      </c>
      <c r="K55" s="36">
        <v>8</v>
      </c>
      <c r="L55" s="87">
        <f t="shared" si="43"/>
        <v>2368</v>
      </c>
      <c r="M55" s="87">
        <f t="shared" si="44"/>
        <v>1750</v>
      </c>
      <c r="N55" s="31">
        <f t="shared" si="2"/>
        <v>4118</v>
      </c>
      <c r="O55" s="32">
        <f>60*J55</f>
        <v>60</v>
      </c>
      <c r="P55" s="89">
        <f t="shared" si="3"/>
        <v>6600</v>
      </c>
      <c r="Q55" s="53" t="s">
        <v>308</v>
      </c>
      <c r="R55" s="33">
        <v>100</v>
      </c>
      <c r="S55" s="33">
        <v>0</v>
      </c>
      <c r="T55" s="33">
        <v>100</v>
      </c>
      <c r="U55" s="33">
        <v>100</v>
      </c>
      <c r="V55" s="81">
        <f>$R55*[1]Pesos!$B$13+$S55*[1]Pesos!$C$13+$T55*[1]Pesos!$D$13+$U55*[1]Pesos!$E$13</f>
        <v>80</v>
      </c>
      <c r="W55" s="94" t="s">
        <v>429</v>
      </c>
      <c r="X55" s="121"/>
      <c r="Y55" s="42"/>
    </row>
    <row r="56" spans="1:31" s="44" customFormat="1" ht="9.9499999999999993" customHeight="1" x14ac:dyDescent="0.15">
      <c r="A56" s="35"/>
      <c r="B56" s="39" t="s">
        <v>195</v>
      </c>
      <c r="C56" s="54" t="s">
        <v>197</v>
      </c>
      <c r="D56" s="36" t="s">
        <v>28</v>
      </c>
      <c r="E56" s="54" t="s">
        <v>191</v>
      </c>
      <c r="F56" s="39" t="s">
        <v>98</v>
      </c>
      <c r="G56" s="39" t="s">
        <v>98</v>
      </c>
      <c r="H56" s="41">
        <v>43191</v>
      </c>
      <c r="I56" s="41">
        <v>43191</v>
      </c>
      <c r="J56" s="36">
        <v>1</v>
      </c>
      <c r="K56" s="36">
        <v>6</v>
      </c>
      <c r="L56" s="87">
        <f t="shared" si="43"/>
        <v>1776</v>
      </c>
      <c r="M56" s="87">
        <f t="shared" si="44"/>
        <v>1750</v>
      </c>
      <c r="N56" s="31">
        <f t="shared" si="2"/>
        <v>3526</v>
      </c>
      <c r="O56" s="32">
        <f>60*J56</f>
        <v>60</v>
      </c>
      <c r="P56" s="89">
        <f t="shared" si="3"/>
        <v>6600</v>
      </c>
      <c r="Q56" s="50" t="s">
        <v>395</v>
      </c>
      <c r="R56" s="33">
        <v>100</v>
      </c>
      <c r="S56" s="33">
        <v>0</v>
      </c>
      <c r="T56" s="33">
        <v>100</v>
      </c>
      <c r="U56" s="33">
        <v>50</v>
      </c>
      <c r="V56" s="81">
        <f>$R56*[1]Pesos!$B$13+$S56*[1]Pesos!$C$13+$T56*[1]Pesos!$D$13+$U56*[1]Pesos!$E$13</f>
        <v>75</v>
      </c>
      <c r="W56" s="94" t="s">
        <v>429</v>
      </c>
      <c r="X56" s="121"/>
    </row>
    <row r="57" spans="1:31" s="44" customFormat="1" ht="9.9499999999999993" customHeight="1" x14ac:dyDescent="0.15">
      <c r="A57" s="35"/>
      <c r="B57" s="39" t="s">
        <v>195</v>
      </c>
      <c r="C57" s="54" t="s">
        <v>197</v>
      </c>
      <c r="D57" s="36" t="s">
        <v>28</v>
      </c>
      <c r="E57" s="54" t="s">
        <v>191</v>
      </c>
      <c r="F57" s="39" t="s">
        <v>98</v>
      </c>
      <c r="G57" s="39" t="s">
        <v>98</v>
      </c>
      <c r="H57" s="41">
        <v>43191</v>
      </c>
      <c r="I57" s="41">
        <v>43191</v>
      </c>
      <c r="J57" s="36">
        <v>1</v>
      </c>
      <c r="K57" s="36">
        <v>6</v>
      </c>
      <c r="L57" s="87">
        <f t="shared" ref="L57" si="69">K57*$AB$6*J57</f>
        <v>1776</v>
      </c>
      <c r="M57" s="87">
        <f t="shared" ref="M57" si="70">J57*$AD$2</f>
        <v>1750</v>
      </c>
      <c r="N57" s="31">
        <f t="shared" ref="N57" si="71">L57+M57</f>
        <v>3526</v>
      </c>
      <c r="O57" s="32">
        <f>60*J57</f>
        <v>60</v>
      </c>
      <c r="P57" s="89">
        <f t="shared" si="3"/>
        <v>6600</v>
      </c>
      <c r="Q57" s="50" t="s">
        <v>395</v>
      </c>
      <c r="R57" s="33">
        <v>100</v>
      </c>
      <c r="S57" s="33">
        <v>0</v>
      </c>
      <c r="T57" s="33">
        <v>100</v>
      </c>
      <c r="U57" s="33">
        <v>50</v>
      </c>
      <c r="V57" s="81">
        <f>$R57*[1]Pesos!$B$13+$S57*[1]Pesos!$C$13+$T57*[1]Pesos!$D$13+$U57*[1]Pesos!$E$13</f>
        <v>75</v>
      </c>
      <c r="W57" s="94" t="s">
        <v>429</v>
      </c>
      <c r="X57" s="121"/>
    </row>
    <row r="58" spans="1:31" s="44" customFormat="1" ht="9.9499999999999993" customHeight="1" x14ac:dyDescent="0.15">
      <c r="A58" s="35"/>
      <c r="B58" s="37" t="s">
        <v>361</v>
      </c>
      <c r="C58" s="69" t="s">
        <v>411</v>
      </c>
      <c r="D58" s="66" t="s">
        <v>37</v>
      </c>
      <c r="E58" s="70" t="s">
        <v>42</v>
      </c>
      <c r="F58" s="60" t="s">
        <v>118</v>
      </c>
      <c r="G58" s="60" t="s">
        <v>119</v>
      </c>
      <c r="H58" s="71">
        <v>43191</v>
      </c>
      <c r="I58" s="71">
        <v>43191</v>
      </c>
      <c r="J58" s="50">
        <v>1</v>
      </c>
      <c r="K58" s="50">
        <v>5</v>
      </c>
      <c r="L58" s="87">
        <f t="shared" si="43"/>
        <v>1480</v>
      </c>
      <c r="M58" s="87">
        <f t="shared" si="44"/>
        <v>1750</v>
      </c>
      <c r="N58" s="31">
        <f t="shared" si="2"/>
        <v>3230</v>
      </c>
      <c r="O58" s="32">
        <v>60</v>
      </c>
      <c r="P58" s="89">
        <f t="shared" si="3"/>
        <v>6600</v>
      </c>
      <c r="Q58" s="34"/>
      <c r="R58" s="33">
        <v>50</v>
      </c>
      <c r="S58" s="33">
        <v>0</v>
      </c>
      <c r="T58" s="33">
        <v>0</v>
      </c>
      <c r="U58" s="33">
        <v>100</v>
      </c>
      <c r="V58" s="98">
        <f>$R58*[1]Pesos!$B$13+$S58*[1]Pesos!$C$13+$T58*[1]Pesos!$D$13+$U58*[1]Pesos!$E$13</f>
        <v>30</v>
      </c>
      <c r="W58" s="93" t="s">
        <v>429</v>
      </c>
      <c r="X58" s="121"/>
      <c r="Y58" s="23"/>
      <c r="Z58" s="23"/>
      <c r="AA58" s="23"/>
      <c r="AB58" s="23"/>
      <c r="AC58" s="23"/>
      <c r="AD58" s="23"/>
      <c r="AE58" s="23"/>
    </row>
    <row r="59" spans="1:31" s="44" customFormat="1" ht="9.9499999999999993" customHeight="1" x14ac:dyDescent="0.15">
      <c r="A59" s="35"/>
      <c r="B59" s="37" t="s">
        <v>361</v>
      </c>
      <c r="C59" s="69" t="s">
        <v>411</v>
      </c>
      <c r="D59" s="66" t="s">
        <v>37</v>
      </c>
      <c r="E59" s="70" t="s">
        <v>42</v>
      </c>
      <c r="F59" s="60" t="s">
        <v>118</v>
      </c>
      <c r="G59" s="60" t="s">
        <v>119</v>
      </c>
      <c r="H59" s="71">
        <v>43191</v>
      </c>
      <c r="I59" s="71">
        <v>43191</v>
      </c>
      <c r="J59" s="50">
        <v>1</v>
      </c>
      <c r="K59" s="50">
        <v>5</v>
      </c>
      <c r="L59" s="87">
        <f t="shared" ref="L59" si="72">K59*$AB$6*J59</f>
        <v>1480</v>
      </c>
      <c r="M59" s="87">
        <f t="shared" ref="M59" si="73">J59*$AD$2</f>
        <v>1750</v>
      </c>
      <c r="N59" s="31">
        <f t="shared" ref="N59" si="74">L59+M59</f>
        <v>3230</v>
      </c>
      <c r="O59" s="32">
        <v>60</v>
      </c>
      <c r="P59" s="89">
        <f t="shared" si="3"/>
        <v>6600</v>
      </c>
      <c r="Q59" s="34"/>
      <c r="R59" s="33">
        <v>50</v>
      </c>
      <c r="S59" s="33">
        <v>0</v>
      </c>
      <c r="T59" s="33">
        <v>0</v>
      </c>
      <c r="U59" s="33">
        <v>100</v>
      </c>
      <c r="V59" s="98">
        <f>$R59*[1]Pesos!$B$13+$S59*[1]Pesos!$C$13+$T59*[1]Pesos!$D$13+$U59*[1]Pesos!$E$13</f>
        <v>30</v>
      </c>
      <c r="W59" s="93" t="s">
        <v>429</v>
      </c>
      <c r="X59" s="121"/>
      <c r="Y59" s="23"/>
      <c r="Z59" s="23"/>
      <c r="AA59" s="23"/>
      <c r="AB59" s="23"/>
      <c r="AC59" s="23"/>
      <c r="AD59" s="23"/>
      <c r="AE59" s="23"/>
    </row>
    <row r="60" spans="1:31" s="44" customFormat="1" ht="9.9499999999999993" customHeight="1" x14ac:dyDescent="0.15">
      <c r="A60" s="35"/>
      <c r="B60" s="35" t="s">
        <v>88</v>
      </c>
      <c r="C60" s="52" t="s">
        <v>89</v>
      </c>
      <c r="D60" s="36" t="s">
        <v>37</v>
      </c>
      <c r="E60" s="34" t="s">
        <v>103</v>
      </c>
      <c r="F60" s="37" t="s">
        <v>90</v>
      </c>
      <c r="G60" s="37" t="s">
        <v>91</v>
      </c>
      <c r="H60" s="41">
        <v>43191</v>
      </c>
      <c r="I60" s="41">
        <v>43191</v>
      </c>
      <c r="J60" s="37">
        <v>1</v>
      </c>
      <c r="K60" s="36">
        <v>5</v>
      </c>
      <c r="L60" s="87">
        <f t="shared" si="43"/>
        <v>1480</v>
      </c>
      <c r="M60" s="87">
        <f t="shared" si="44"/>
        <v>1750</v>
      </c>
      <c r="N60" s="31">
        <f t="shared" si="2"/>
        <v>3230</v>
      </c>
      <c r="O60" s="32">
        <v>24</v>
      </c>
      <c r="P60" s="89">
        <f t="shared" si="3"/>
        <v>2640</v>
      </c>
      <c r="Q60" s="34" t="s">
        <v>373</v>
      </c>
      <c r="R60" s="33">
        <v>50</v>
      </c>
      <c r="S60" s="33">
        <v>0</v>
      </c>
      <c r="T60" s="33">
        <v>0</v>
      </c>
      <c r="U60" s="33">
        <v>100</v>
      </c>
      <c r="V60" s="98">
        <f>$R60*[1]Pesos!$B$13+$S60*[1]Pesos!$C$13+$T60*[1]Pesos!$D$13+$U60*[1]Pesos!$E$13</f>
        <v>30</v>
      </c>
      <c r="W60" s="93" t="s">
        <v>429</v>
      </c>
      <c r="X60" s="121"/>
      <c r="Y60" s="23"/>
      <c r="Z60" s="23"/>
      <c r="AA60" s="23"/>
      <c r="AB60" s="23"/>
      <c r="AC60" s="23"/>
      <c r="AD60" s="23"/>
      <c r="AE60" s="23"/>
    </row>
    <row r="61" spans="1:31" s="44" customFormat="1" ht="9.9499999999999993" customHeight="1" x14ac:dyDescent="0.15">
      <c r="A61" s="35"/>
      <c r="B61" s="35" t="s">
        <v>88</v>
      </c>
      <c r="C61" s="52" t="s">
        <v>89</v>
      </c>
      <c r="D61" s="36" t="s">
        <v>452</v>
      </c>
      <c r="E61" s="34" t="s">
        <v>103</v>
      </c>
      <c r="F61" s="37" t="s">
        <v>90</v>
      </c>
      <c r="G61" s="37" t="s">
        <v>91</v>
      </c>
      <c r="H61" s="41">
        <v>43191</v>
      </c>
      <c r="I61" s="41">
        <v>43191</v>
      </c>
      <c r="J61" s="37">
        <v>1</v>
      </c>
      <c r="K61" s="36">
        <v>5</v>
      </c>
      <c r="L61" s="87">
        <f t="shared" ref="L61" si="75">K61*$AB$6*J61</f>
        <v>1480</v>
      </c>
      <c r="M61" s="87">
        <f t="shared" ref="M61" si="76">J61*$AD$2</f>
        <v>1750</v>
      </c>
      <c r="N61" s="31">
        <f t="shared" ref="N61" si="77">L61+M61</f>
        <v>3230</v>
      </c>
      <c r="O61" s="32">
        <v>24</v>
      </c>
      <c r="P61" s="89">
        <f t="shared" si="3"/>
        <v>2640</v>
      </c>
      <c r="Q61" s="34" t="s">
        <v>373</v>
      </c>
      <c r="R61" s="33">
        <v>50</v>
      </c>
      <c r="S61" s="33">
        <v>0</v>
      </c>
      <c r="T61" s="33">
        <v>0</v>
      </c>
      <c r="U61" s="33">
        <v>100</v>
      </c>
      <c r="V61" s="98">
        <f>$R61*[1]Pesos!$B$13+$S61*[1]Pesos!$C$13+$T61*[1]Pesos!$D$13+$U61*[1]Pesos!$E$13</f>
        <v>30</v>
      </c>
      <c r="W61" s="93" t="s">
        <v>429</v>
      </c>
      <c r="X61" s="121"/>
      <c r="Y61" s="23"/>
      <c r="Z61" s="23"/>
      <c r="AA61" s="23"/>
      <c r="AB61" s="23"/>
      <c r="AC61" s="23"/>
      <c r="AD61" s="23"/>
      <c r="AE61" s="23"/>
    </row>
    <row r="62" spans="1:31" s="44" customFormat="1" ht="9.9499999999999993" customHeight="1" x14ac:dyDescent="0.15">
      <c r="A62" s="35"/>
      <c r="B62" s="39" t="s">
        <v>432</v>
      </c>
      <c r="C62" s="112" t="s">
        <v>431</v>
      </c>
      <c r="D62" s="39" t="s">
        <v>29</v>
      </c>
      <c r="E62" s="54" t="s">
        <v>43</v>
      </c>
      <c r="F62" s="39" t="s">
        <v>433</v>
      </c>
      <c r="G62" s="60" t="s">
        <v>75</v>
      </c>
      <c r="H62" s="41">
        <v>43191</v>
      </c>
      <c r="I62" s="41">
        <v>43191</v>
      </c>
      <c r="J62" s="50">
        <v>1</v>
      </c>
      <c r="K62" s="50">
        <v>5</v>
      </c>
      <c r="L62" s="87">
        <f t="shared" si="43"/>
        <v>1480</v>
      </c>
      <c r="M62" s="87">
        <f t="shared" si="44"/>
        <v>1750</v>
      </c>
      <c r="N62" s="31">
        <f t="shared" si="2"/>
        <v>3230</v>
      </c>
      <c r="O62" s="32">
        <v>32</v>
      </c>
      <c r="P62" s="108"/>
      <c r="Q62" s="53"/>
      <c r="R62" s="33">
        <v>100</v>
      </c>
      <c r="S62" s="33">
        <v>50</v>
      </c>
      <c r="T62" s="33">
        <v>50</v>
      </c>
      <c r="U62" s="33">
        <v>100</v>
      </c>
      <c r="V62" s="81">
        <f>$R62*[1]Pesos!$B$13+$S62*[1]Pesos!$C$13+$T62*[1]Pesos!$D$13+$U62*[1]Pesos!$E$13</f>
        <v>75</v>
      </c>
      <c r="W62" s="94" t="s">
        <v>429</v>
      </c>
      <c r="X62" s="23"/>
      <c r="Y62" s="23"/>
      <c r="Z62" s="23"/>
      <c r="AA62" s="23"/>
      <c r="AB62" s="23"/>
      <c r="AC62" s="23"/>
      <c r="AD62" s="23"/>
      <c r="AE62" s="23"/>
    </row>
    <row r="63" spans="1:31" s="44" customFormat="1" ht="9.9499999999999993" customHeight="1" x14ac:dyDescent="0.15">
      <c r="A63" s="39"/>
      <c r="B63" s="35" t="s">
        <v>161</v>
      </c>
      <c r="C63" s="52" t="s">
        <v>289</v>
      </c>
      <c r="D63" s="36" t="s">
        <v>37</v>
      </c>
      <c r="E63" s="34" t="s">
        <v>42</v>
      </c>
      <c r="F63" s="37" t="s">
        <v>118</v>
      </c>
      <c r="G63" s="37" t="s">
        <v>119</v>
      </c>
      <c r="H63" s="41">
        <v>43191</v>
      </c>
      <c r="I63" s="41">
        <v>43191</v>
      </c>
      <c r="J63" s="35">
        <v>1</v>
      </c>
      <c r="K63" s="36">
        <v>7</v>
      </c>
      <c r="L63" s="87">
        <f t="shared" si="43"/>
        <v>2072</v>
      </c>
      <c r="M63" s="87">
        <f t="shared" si="44"/>
        <v>1750</v>
      </c>
      <c r="N63" s="31">
        <f t="shared" si="2"/>
        <v>3822</v>
      </c>
      <c r="O63" s="32">
        <v>80</v>
      </c>
      <c r="P63" s="89">
        <f t="shared" ref="P63:P106" si="78">O63*$AE$2</f>
        <v>8800</v>
      </c>
      <c r="Q63" s="53" t="s">
        <v>325</v>
      </c>
      <c r="R63" s="33">
        <v>50</v>
      </c>
      <c r="S63" s="33">
        <v>0</v>
      </c>
      <c r="T63" s="33">
        <v>50</v>
      </c>
      <c r="U63" s="33">
        <v>100</v>
      </c>
      <c r="V63" s="81">
        <f>$R63*[1]Pesos!$B$13+$S63*[1]Pesos!$C$13+$T63*[1]Pesos!$D$13+$U63*[1]Pesos!$E$13</f>
        <v>45</v>
      </c>
      <c r="W63" s="97" t="s">
        <v>427</v>
      </c>
      <c r="X63" s="121"/>
      <c r="Y63" s="23"/>
      <c r="Z63" s="23"/>
      <c r="AA63" s="23"/>
      <c r="AB63" s="23"/>
      <c r="AC63" s="23"/>
      <c r="AD63" s="23"/>
      <c r="AE63" s="23"/>
    </row>
    <row r="64" spans="1:31" s="44" customFormat="1" ht="9.9499999999999993" customHeight="1" x14ac:dyDescent="0.15">
      <c r="A64" s="39"/>
      <c r="B64" s="35" t="s">
        <v>161</v>
      </c>
      <c r="C64" s="52" t="s">
        <v>289</v>
      </c>
      <c r="D64" s="36" t="s">
        <v>30</v>
      </c>
      <c r="E64" s="34" t="s">
        <v>42</v>
      </c>
      <c r="F64" s="37" t="s">
        <v>118</v>
      </c>
      <c r="G64" s="37" t="s">
        <v>119</v>
      </c>
      <c r="H64" s="41">
        <v>43191</v>
      </c>
      <c r="I64" s="41">
        <v>43191</v>
      </c>
      <c r="J64" s="35">
        <v>1</v>
      </c>
      <c r="K64" s="36">
        <v>7</v>
      </c>
      <c r="L64" s="87">
        <f t="shared" ref="L64:L65" si="79">K64*$AB$6*J64</f>
        <v>2072</v>
      </c>
      <c r="M64" s="87">
        <f t="shared" ref="M64:M65" si="80">J64*$AD$2</f>
        <v>1750</v>
      </c>
      <c r="N64" s="31">
        <f t="shared" ref="N64:N65" si="81">L64+M64</f>
        <v>3822</v>
      </c>
      <c r="O64" s="32">
        <v>80</v>
      </c>
      <c r="P64" s="89">
        <f t="shared" si="78"/>
        <v>8800</v>
      </c>
      <c r="Q64" s="53" t="s">
        <v>325</v>
      </c>
      <c r="R64" s="33">
        <v>50</v>
      </c>
      <c r="S64" s="33">
        <v>0</v>
      </c>
      <c r="T64" s="33">
        <v>50</v>
      </c>
      <c r="U64" s="33">
        <v>100</v>
      </c>
      <c r="V64" s="81">
        <f>$R64*[1]Pesos!$B$13+$S64*[1]Pesos!$C$13+$T64*[1]Pesos!$D$13+$U64*[1]Pesos!$E$13</f>
        <v>45</v>
      </c>
      <c r="W64" s="97" t="s">
        <v>427</v>
      </c>
      <c r="X64" s="121"/>
      <c r="Y64" s="23"/>
      <c r="Z64" s="23"/>
      <c r="AA64" s="23"/>
      <c r="AB64" s="23"/>
      <c r="AC64" s="23"/>
      <c r="AD64" s="23"/>
      <c r="AE64" s="23"/>
    </row>
    <row r="65" spans="1:31" s="44" customFormat="1" ht="9.9499999999999993" customHeight="1" x14ac:dyDescent="0.15">
      <c r="A65" s="39"/>
      <c r="B65" s="35" t="s">
        <v>161</v>
      </c>
      <c r="C65" s="52" t="s">
        <v>289</v>
      </c>
      <c r="D65" s="36" t="s">
        <v>33</v>
      </c>
      <c r="E65" s="34" t="s">
        <v>42</v>
      </c>
      <c r="F65" s="37" t="s">
        <v>118</v>
      </c>
      <c r="G65" s="37" t="s">
        <v>119</v>
      </c>
      <c r="H65" s="41">
        <v>43191</v>
      </c>
      <c r="I65" s="41">
        <v>43191</v>
      </c>
      <c r="J65" s="35">
        <v>1</v>
      </c>
      <c r="K65" s="36">
        <v>7</v>
      </c>
      <c r="L65" s="87">
        <f t="shared" si="79"/>
        <v>2072</v>
      </c>
      <c r="M65" s="87">
        <f t="shared" si="80"/>
        <v>1750</v>
      </c>
      <c r="N65" s="31">
        <f t="shared" si="81"/>
        <v>3822</v>
      </c>
      <c r="O65" s="32">
        <v>80</v>
      </c>
      <c r="P65" s="89">
        <f t="shared" si="78"/>
        <v>8800</v>
      </c>
      <c r="Q65" s="53" t="s">
        <v>325</v>
      </c>
      <c r="R65" s="33">
        <v>50</v>
      </c>
      <c r="S65" s="33">
        <v>0</v>
      </c>
      <c r="T65" s="33">
        <v>50</v>
      </c>
      <c r="U65" s="33">
        <v>100</v>
      </c>
      <c r="V65" s="81">
        <f>$R65*[1]Pesos!$B$13+$S65*[1]Pesos!$C$13+$T65*[1]Pesos!$D$13+$U65*[1]Pesos!$E$13</f>
        <v>45</v>
      </c>
      <c r="W65" s="97" t="s">
        <v>427</v>
      </c>
      <c r="X65" s="121"/>
      <c r="Y65" s="23"/>
      <c r="Z65" s="23"/>
      <c r="AA65" s="23"/>
      <c r="AB65" s="23"/>
      <c r="AC65" s="23"/>
      <c r="AD65" s="23"/>
      <c r="AE65" s="23"/>
    </row>
    <row r="66" spans="1:31" s="44" customFormat="1" ht="9.9499999999999993" customHeight="1" x14ac:dyDescent="0.15">
      <c r="A66" s="39"/>
      <c r="B66" s="35" t="s">
        <v>72</v>
      </c>
      <c r="C66" s="52" t="s">
        <v>356</v>
      </c>
      <c r="D66" s="66" t="s">
        <v>37</v>
      </c>
      <c r="E66" s="34" t="s">
        <v>183</v>
      </c>
      <c r="F66" s="60" t="s">
        <v>77</v>
      </c>
      <c r="G66" s="60" t="s">
        <v>78</v>
      </c>
      <c r="H66" s="71">
        <v>43191</v>
      </c>
      <c r="I66" s="71">
        <v>43191</v>
      </c>
      <c r="J66" s="37">
        <v>1</v>
      </c>
      <c r="K66" s="50">
        <v>5</v>
      </c>
      <c r="L66" s="87">
        <f t="shared" si="43"/>
        <v>1480</v>
      </c>
      <c r="M66" s="87">
        <f t="shared" si="44"/>
        <v>1750</v>
      </c>
      <c r="N66" s="31">
        <f t="shared" si="2"/>
        <v>3230</v>
      </c>
      <c r="O66" s="32">
        <v>50</v>
      </c>
      <c r="P66" s="89">
        <f t="shared" si="78"/>
        <v>5500</v>
      </c>
      <c r="Q66" s="34"/>
      <c r="R66" s="33">
        <v>50</v>
      </c>
      <c r="S66" s="33">
        <v>0</v>
      </c>
      <c r="T66" s="33">
        <v>50</v>
      </c>
      <c r="U66" s="33">
        <v>100</v>
      </c>
      <c r="V66" s="81">
        <f>$R66*[1]Pesos!$B$13+$S66*[1]Pesos!$C$13+$T66*[1]Pesos!$D$13+$U66*[1]Pesos!$E$13</f>
        <v>45</v>
      </c>
      <c r="W66" s="97" t="s">
        <v>427</v>
      </c>
      <c r="X66" s="121"/>
      <c r="Y66" s="23"/>
      <c r="Z66" s="23"/>
      <c r="AA66" s="23"/>
      <c r="AB66" s="23"/>
      <c r="AC66" s="23"/>
      <c r="AD66" s="23"/>
      <c r="AE66" s="23"/>
    </row>
    <row r="67" spans="1:31" s="44" customFormat="1" ht="9.9499999999999993" customHeight="1" x14ac:dyDescent="0.15">
      <c r="A67" s="39"/>
      <c r="B67" s="35" t="s">
        <v>123</v>
      </c>
      <c r="C67" s="34" t="s">
        <v>435</v>
      </c>
      <c r="D67" s="39" t="s">
        <v>32</v>
      </c>
      <c r="E67" s="34" t="s">
        <v>42</v>
      </c>
      <c r="F67" s="37" t="s">
        <v>75</v>
      </c>
      <c r="G67" s="37" t="s">
        <v>75</v>
      </c>
      <c r="H67" s="41">
        <v>43191</v>
      </c>
      <c r="I67" s="41">
        <v>43191</v>
      </c>
      <c r="J67" s="35">
        <v>1</v>
      </c>
      <c r="K67" s="39">
        <v>5</v>
      </c>
      <c r="L67" s="87">
        <f t="shared" si="43"/>
        <v>1480</v>
      </c>
      <c r="M67" s="87">
        <f t="shared" si="44"/>
        <v>1750</v>
      </c>
      <c r="N67" s="31">
        <f t="shared" si="2"/>
        <v>3230</v>
      </c>
      <c r="O67" s="40">
        <v>12</v>
      </c>
      <c r="P67" s="89">
        <f t="shared" si="78"/>
        <v>1320</v>
      </c>
      <c r="Q67" s="34" t="s">
        <v>284</v>
      </c>
      <c r="R67" s="33">
        <v>50</v>
      </c>
      <c r="S67" s="33">
        <v>50</v>
      </c>
      <c r="T67" s="33">
        <v>50</v>
      </c>
      <c r="U67" s="33">
        <v>50</v>
      </c>
      <c r="V67" s="81">
        <f>$R67*[1]Pesos!$B$13+$S67*[1]Pesos!$C$13+$T67*[1]Pesos!$D$13+$U67*[1]Pesos!$E$13</f>
        <v>50</v>
      </c>
      <c r="W67" s="97" t="s">
        <v>427</v>
      </c>
      <c r="X67" s="121"/>
      <c r="Y67" s="23"/>
      <c r="Z67" s="23"/>
      <c r="AA67" s="23"/>
      <c r="AB67" s="23"/>
      <c r="AC67" s="23"/>
      <c r="AD67" s="23"/>
      <c r="AE67" s="23"/>
    </row>
    <row r="68" spans="1:31" s="44" customFormat="1" ht="9.9499999999999993" customHeight="1" x14ac:dyDescent="0.15">
      <c r="A68" s="39"/>
      <c r="B68" s="35" t="s">
        <v>101</v>
      </c>
      <c r="C68" s="34" t="s">
        <v>436</v>
      </c>
      <c r="D68" s="39" t="s">
        <v>34</v>
      </c>
      <c r="E68" s="34" t="s">
        <v>42</v>
      </c>
      <c r="F68" s="37" t="s">
        <v>85</v>
      </c>
      <c r="G68" s="37" t="s">
        <v>104</v>
      </c>
      <c r="H68" s="41">
        <v>43191</v>
      </c>
      <c r="I68" s="41">
        <v>43191</v>
      </c>
      <c r="J68" s="37">
        <v>1</v>
      </c>
      <c r="K68" s="39">
        <v>7</v>
      </c>
      <c r="L68" s="87">
        <f t="shared" si="43"/>
        <v>2072</v>
      </c>
      <c r="M68" s="87">
        <f t="shared" si="44"/>
        <v>1750</v>
      </c>
      <c r="N68" s="31">
        <f t="shared" si="2"/>
        <v>3822</v>
      </c>
      <c r="O68" s="40">
        <v>12</v>
      </c>
      <c r="P68" s="89">
        <f t="shared" si="78"/>
        <v>1320</v>
      </c>
      <c r="Q68" s="53" t="s">
        <v>320</v>
      </c>
      <c r="R68" s="33">
        <v>100</v>
      </c>
      <c r="S68" s="33">
        <v>0</v>
      </c>
      <c r="T68" s="33">
        <v>50</v>
      </c>
      <c r="U68" s="33">
        <v>0</v>
      </c>
      <c r="V68" s="81">
        <f>$R68*[1]Pesos!$B$13+$S68*[1]Pesos!$C$13+$T68*[1]Pesos!$D$13+$U68*[1]Pesos!$E$13</f>
        <v>55</v>
      </c>
      <c r="W68" s="92" t="s">
        <v>430</v>
      </c>
      <c r="X68" s="121"/>
      <c r="Y68" s="23"/>
      <c r="Z68" s="23"/>
      <c r="AA68" s="23"/>
      <c r="AB68" s="23"/>
      <c r="AC68" s="23"/>
      <c r="AD68" s="23"/>
      <c r="AE68" s="23"/>
    </row>
    <row r="69" spans="1:31" s="44" customFormat="1" ht="9.9499999999999993" customHeight="1" x14ac:dyDescent="0.15">
      <c r="A69" s="39"/>
      <c r="B69" s="35" t="s">
        <v>101</v>
      </c>
      <c r="C69" s="34" t="s">
        <v>436</v>
      </c>
      <c r="D69" s="39" t="s">
        <v>34</v>
      </c>
      <c r="E69" s="34" t="s">
        <v>42</v>
      </c>
      <c r="F69" s="37" t="s">
        <v>85</v>
      </c>
      <c r="G69" s="37" t="s">
        <v>104</v>
      </c>
      <c r="H69" s="41">
        <v>43191</v>
      </c>
      <c r="I69" s="41">
        <v>43191</v>
      </c>
      <c r="J69" s="37">
        <v>1</v>
      </c>
      <c r="K69" s="39">
        <v>7</v>
      </c>
      <c r="L69" s="87">
        <f t="shared" ref="L69" si="82">K69*$AB$6*J69</f>
        <v>2072</v>
      </c>
      <c r="M69" s="87">
        <f t="shared" ref="M69" si="83">J69*$AD$2</f>
        <v>1750</v>
      </c>
      <c r="N69" s="31">
        <f t="shared" ref="N69" si="84">L69+M69</f>
        <v>3822</v>
      </c>
      <c r="O69" s="40">
        <v>12</v>
      </c>
      <c r="P69" s="89">
        <f t="shared" si="78"/>
        <v>1320</v>
      </c>
      <c r="Q69" s="53" t="s">
        <v>320</v>
      </c>
      <c r="R69" s="33">
        <v>100</v>
      </c>
      <c r="S69" s="33">
        <v>0</v>
      </c>
      <c r="T69" s="33">
        <v>50</v>
      </c>
      <c r="U69" s="33">
        <v>0</v>
      </c>
      <c r="V69" s="81">
        <f>$R69*[1]Pesos!$B$13+$S69*[1]Pesos!$C$13+$T69*[1]Pesos!$D$13+$U69*[1]Pesos!$E$13</f>
        <v>55</v>
      </c>
      <c r="W69" s="92" t="s">
        <v>430</v>
      </c>
      <c r="X69" s="121"/>
      <c r="Y69" s="23"/>
      <c r="Z69" s="23"/>
      <c r="AA69" s="23"/>
      <c r="AB69" s="23"/>
      <c r="AC69" s="23"/>
      <c r="AD69" s="23"/>
      <c r="AE69" s="23"/>
    </row>
    <row r="70" spans="1:31" s="44" customFormat="1" ht="9.9499999999999993" customHeight="1" x14ac:dyDescent="0.15">
      <c r="A70" s="63"/>
      <c r="B70" s="48" t="s">
        <v>223</v>
      </c>
      <c r="C70" s="49" t="s">
        <v>224</v>
      </c>
      <c r="D70" s="50" t="s">
        <v>28</v>
      </c>
      <c r="E70" s="49" t="s">
        <v>43</v>
      </c>
      <c r="F70" s="48" t="s">
        <v>225</v>
      </c>
      <c r="G70" s="48" t="s">
        <v>226</v>
      </c>
      <c r="H70" s="51">
        <v>43192</v>
      </c>
      <c r="I70" s="51">
        <v>43196</v>
      </c>
      <c r="J70" s="50">
        <v>1</v>
      </c>
      <c r="K70" s="50">
        <f t="shared" ref="K70:K78" si="85">I70-H70+1+3</f>
        <v>8</v>
      </c>
      <c r="L70" s="87">
        <f t="shared" si="43"/>
        <v>2368</v>
      </c>
      <c r="M70" s="31">
        <f t="shared" si="44"/>
        <v>1750</v>
      </c>
      <c r="N70" s="31">
        <f t="shared" si="2"/>
        <v>4118</v>
      </c>
      <c r="O70" s="32">
        <v>60</v>
      </c>
      <c r="P70" s="89">
        <f t="shared" si="78"/>
        <v>6600</v>
      </c>
      <c r="Q70" s="50" t="s">
        <v>404</v>
      </c>
      <c r="R70" s="33">
        <v>100</v>
      </c>
      <c r="S70" s="33">
        <v>50</v>
      </c>
      <c r="T70" s="33">
        <v>100</v>
      </c>
      <c r="U70" s="33">
        <v>50</v>
      </c>
      <c r="V70" s="81">
        <f>$R70*[1]Pesos!$B$13+$S70*[1]Pesos!$C$13+$T70*[1]Pesos!$D$13+$U70*[1]Pesos!$E$13</f>
        <v>85</v>
      </c>
      <c r="W70" s="94" t="s">
        <v>429</v>
      </c>
      <c r="X70" s="121"/>
      <c r="Y70" s="42"/>
    </row>
    <row r="71" spans="1:31" s="44" customFormat="1" ht="9.9499999999999993" customHeight="1" x14ac:dyDescent="0.15">
      <c r="A71" s="63"/>
      <c r="B71" s="35" t="s">
        <v>112</v>
      </c>
      <c r="C71" s="34" t="s">
        <v>117</v>
      </c>
      <c r="D71" s="39" t="s">
        <v>32</v>
      </c>
      <c r="E71" s="34" t="s">
        <v>42</v>
      </c>
      <c r="F71" s="37" t="s">
        <v>118</v>
      </c>
      <c r="G71" s="37" t="s">
        <v>119</v>
      </c>
      <c r="H71" s="38">
        <v>43194</v>
      </c>
      <c r="I71" s="38">
        <v>43195</v>
      </c>
      <c r="J71" s="35">
        <v>1</v>
      </c>
      <c r="K71" s="50">
        <f t="shared" si="85"/>
        <v>5</v>
      </c>
      <c r="L71" s="87">
        <f t="shared" si="43"/>
        <v>1480</v>
      </c>
      <c r="M71" s="87">
        <f t="shared" si="44"/>
        <v>1750</v>
      </c>
      <c r="N71" s="31">
        <f t="shared" si="2"/>
        <v>3230</v>
      </c>
      <c r="O71" s="40">
        <f>J71*12</f>
        <v>12</v>
      </c>
      <c r="P71" s="89">
        <f t="shared" si="78"/>
        <v>1320</v>
      </c>
      <c r="Q71" s="34" t="s">
        <v>279</v>
      </c>
      <c r="R71" s="33">
        <v>100</v>
      </c>
      <c r="S71" s="33">
        <v>50</v>
      </c>
      <c r="T71" s="33">
        <v>100</v>
      </c>
      <c r="U71" s="33">
        <v>50</v>
      </c>
      <c r="V71" s="98">
        <f>$R71*[1]Pesos!$B$13+$S71*[1]Pesos!$C$13+$T71*[1]Pesos!$D$13+$U71*[1]Pesos!$E$13</f>
        <v>85</v>
      </c>
      <c r="W71" s="97" t="s">
        <v>427</v>
      </c>
      <c r="X71" s="121"/>
      <c r="Y71" s="42"/>
    </row>
    <row r="72" spans="1:31" s="44" customFormat="1" ht="9.9499999999999993" customHeight="1" x14ac:dyDescent="0.15">
      <c r="A72" s="63"/>
      <c r="B72" s="35" t="s">
        <v>112</v>
      </c>
      <c r="C72" s="34" t="s">
        <v>117</v>
      </c>
      <c r="D72" s="39" t="s">
        <v>32</v>
      </c>
      <c r="E72" s="34" t="s">
        <v>42</v>
      </c>
      <c r="F72" s="37" t="s">
        <v>118</v>
      </c>
      <c r="G72" s="37" t="s">
        <v>119</v>
      </c>
      <c r="H72" s="38">
        <v>43194</v>
      </c>
      <c r="I72" s="38">
        <v>43195</v>
      </c>
      <c r="J72" s="35">
        <v>1</v>
      </c>
      <c r="K72" s="50">
        <f t="shared" si="85"/>
        <v>5</v>
      </c>
      <c r="L72" s="87">
        <f t="shared" ref="L72" si="86">K72*$AB$6*J72</f>
        <v>1480</v>
      </c>
      <c r="M72" s="87">
        <f t="shared" ref="M72" si="87">J72*$AD$2</f>
        <v>1750</v>
      </c>
      <c r="N72" s="31">
        <f t="shared" ref="N72" si="88">L72+M72</f>
        <v>3230</v>
      </c>
      <c r="O72" s="40">
        <f>J72*12</f>
        <v>12</v>
      </c>
      <c r="P72" s="89">
        <f t="shared" si="78"/>
        <v>1320</v>
      </c>
      <c r="Q72" s="34" t="s">
        <v>279</v>
      </c>
      <c r="R72" s="33">
        <v>100</v>
      </c>
      <c r="S72" s="33">
        <v>50</v>
      </c>
      <c r="T72" s="33">
        <v>100</v>
      </c>
      <c r="U72" s="33">
        <v>50</v>
      </c>
      <c r="V72" s="98">
        <f>$R72*[1]Pesos!$B$13+$S72*[1]Pesos!$C$13+$T72*[1]Pesos!$D$13+$U72*[1]Pesos!$E$13</f>
        <v>85</v>
      </c>
      <c r="W72" s="97" t="s">
        <v>427</v>
      </c>
      <c r="X72" s="121"/>
      <c r="Y72" s="42"/>
    </row>
    <row r="73" spans="1:31" s="44" customFormat="1" ht="9.9499999999999993" customHeight="1" x14ac:dyDescent="0.15">
      <c r="A73" s="39"/>
      <c r="B73" s="35" t="s">
        <v>123</v>
      </c>
      <c r="C73" s="52" t="s">
        <v>124</v>
      </c>
      <c r="D73" s="39" t="s">
        <v>32</v>
      </c>
      <c r="E73" s="34" t="s">
        <v>42</v>
      </c>
      <c r="F73" s="37" t="s">
        <v>125</v>
      </c>
      <c r="G73" s="37" t="s">
        <v>126</v>
      </c>
      <c r="H73" s="38">
        <v>43199</v>
      </c>
      <c r="I73" s="38">
        <v>43201</v>
      </c>
      <c r="J73" s="35">
        <v>1</v>
      </c>
      <c r="K73" s="50">
        <f t="shared" si="85"/>
        <v>6</v>
      </c>
      <c r="L73" s="87">
        <f t="shared" si="43"/>
        <v>1776</v>
      </c>
      <c r="M73" s="87">
        <f t="shared" si="44"/>
        <v>1750</v>
      </c>
      <c r="N73" s="31">
        <f t="shared" si="2"/>
        <v>3526</v>
      </c>
      <c r="O73" s="40">
        <v>24</v>
      </c>
      <c r="P73" s="89">
        <f t="shared" si="78"/>
        <v>2640</v>
      </c>
      <c r="Q73" s="34" t="s">
        <v>287</v>
      </c>
      <c r="R73" s="33">
        <v>50</v>
      </c>
      <c r="S73" s="33">
        <v>50</v>
      </c>
      <c r="T73" s="33">
        <v>50</v>
      </c>
      <c r="U73" s="33">
        <v>0</v>
      </c>
      <c r="V73" s="81">
        <f>$R73*[1]Pesos!$B$13+$S73*[1]Pesos!$C$13+$T73*[1]Pesos!$D$13+$U73*[1]Pesos!$E$13</f>
        <v>45</v>
      </c>
      <c r="W73" s="92" t="s">
        <v>427</v>
      </c>
      <c r="X73" s="121"/>
      <c r="Y73" s="23"/>
      <c r="Z73" s="23"/>
      <c r="AA73" s="23"/>
      <c r="AB73" s="23"/>
      <c r="AC73" s="23"/>
      <c r="AD73" s="23"/>
      <c r="AE73" s="23"/>
    </row>
    <row r="74" spans="1:31" s="44" customFormat="1" ht="9.9499999999999993" customHeight="1" x14ac:dyDescent="0.15">
      <c r="A74" s="39"/>
      <c r="B74" s="35" t="s">
        <v>123</v>
      </c>
      <c r="C74" s="52" t="s">
        <v>124</v>
      </c>
      <c r="D74" s="39" t="s">
        <v>32</v>
      </c>
      <c r="E74" s="34" t="s">
        <v>42</v>
      </c>
      <c r="F74" s="37" t="s">
        <v>125</v>
      </c>
      <c r="G74" s="37" t="s">
        <v>126</v>
      </c>
      <c r="H74" s="38">
        <v>43199</v>
      </c>
      <c r="I74" s="38">
        <v>43201</v>
      </c>
      <c r="J74" s="35">
        <v>1</v>
      </c>
      <c r="K74" s="50">
        <f t="shared" si="85"/>
        <v>6</v>
      </c>
      <c r="L74" s="87">
        <f t="shared" ref="L74" si="89">K74*$AB$6*J74</f>
        <v>1776</v>
      </c>
      <c r="M74" s="87">
        <f t="shared" ref="M74" si="90">J74*$AD$2</f>
        <v>1750</v>
      </c>
      <c r="N74" s="31">
        <f t="shared" ref="N74" si="91">L74+M74</f>
        <v>3526</v>
      </c>
      <c r="O74" s="40">
        <v>24</v>
      </c>
      <c r="P74" s="89">
        <f t="shared" si="78"/>
        <v>2640</v>
      </c>
      <c r="Q74" s="34" t="s">
        <v>287</v>
      </c>
      <c r="R74" s="33">
        <v>50</v>
      </c>
      <c r="S74" s="33">
        <v>50</v>
      </c>
      <c r="T74" s="33">
        <v>50</v>
      </c>
      <c r="U74" s="33">
        <v>0</v>
      </c>
      <c r="V74" s="81">
        <f>$R74*[1]Pesos!$B$13+$S74*[1]Pesos!$C$13+$T74*[1]Pesos!$D$13+$U74*[1]Pesos!$E$13</f>
        <v>45</v>
      </c>
      <c r="W74" s="92" t="s">
        <v>427</v>
      </c>
      <c r="X74" s="121"/>
      <c r="Y74" s="23"/>
      <c r="Z74" s="23"/>
      <c r="AA74" s="23"/>
      <c r="AB74" s="23"/>
      <c r="AC74" s="23"/>
      <c r="AD74" s="23"/>
      <c r="AE74" s="23"/>
    </row>
    <row r="75" spans="1:31" s="44" customFormat="1" ht="9.9499999999999993" customHeight="1" x14ac:dyDescent="0.15">
      <c r="A75" s="39"/>
      <c r="B75" s="35" t="s">
        <v>72</v>
      </c>
      <c r="C75" s="52" t="s">
        <v>421</v>
      </c>
      <c r="D75" s="66" t="s">
        <v>37</v>
      </c>
      <c r="E75" s="34" t="s">
        <v>183</v>
      </c>
      <c r="F75" s="60" t="s">
        <v>75</v>
      </c>
      <c r="G75" s="60" t="s">
        <v>75</v>
      </c>
      <c r="H75" s="60">
        <v>43199</v>
      </c>
      <c r="I75" s="60">
        <v>43203</v>
      </c>
      <c r="J75" s="37">
        <v>1</v>
      </c>
      <c r="K75" s="50">
        <f t="shared" si="85"/>
        <v>8</v>
      </c>
      <c r="L75" s="87">
        <f t="shared" si="43"/>
        <v>2368</v>
      </c>
      <c r="M75" s="87">
        <f t="shared" si="44"/>
        <v>1750</v>
      </c>
      <c r="N75" s="31">
        <f t="shared" si="2"/>
        <v>4118</v>
      </c>
      <c r="O75" s="32">
        <v>50</v>
      </c>
      <c r="P75" s="89">
        <f t="shared" si="78"/>
        <v>5500</v>
      </c>
      <c r="Q75" s="34"/>
      <c r="R75" s="33">
        <v>100</v>
      </c>
      <c r="S75" s="33">
        <v>0</v>
      </c>
      <c r="T75" s="33">
        <v>50</v>
      </c>
      <c r="U75" s="33">
        <v>100</v>
      </c>
      <c r="V75" s="81">
        <f>$R75*[1]Pesos!$B$13+$S75*[1]Pesos!$C$13+$T75*[1]Pesos!$D$13+$U75*[1]Pesos!$E$13</f>
        <v>65</v>
      </c>
      <c r="W75" s="97" t="s">
        <v>430</v>
      </c>
      <c r="X75" s="121"/>
      <c r="Y75" s="29"/>
      <c r="Z75" s="29"/>
      <c r="AA75" s="29"/>
      <c r="AB75" s="29"/>
      <c r="AC75" s="29"/>
      <c r="AD75" s="29"/>
      <c r="AE75" s="29"/>
    </row>
    <row r="76" spans="1:31" s="44" customFormat="1" ht="9.9499999999999993" customHeight="1" x14ac:dyDescent="0.15">
      <c r="A76" s="39"/>
      <c r="B76" s="35" t="s">
        <v>72</v>
      </c>
      <c r="C76" s="52" t="s">
        <v>421</v>
      </c>
      <c r="D76" s="66" t="s">
        <v>37</v>
      </c>
      <c r="E76" s="34" t="s">
        <v>183</v>
      </c>
      <c r="F76" s="60" t="s">
        <v>75</v>
      </c>
      <c r="G76" s="60" t="s">
        <v>75</v>
      </c>
      <c r="H76" s="60">
        <v>43199</v>
      </c>
      <c r="I76" s="60">
        <v>43203</v>
      </c>
      <c r="J76" s="37">
        <v>1</v>
      </c>
      <c r="K76" s="50">
        <f t="shared" si="85"/>
        <v>8</v>
      </c>
      <c r="L76" s="87">
        <f t="shared" ref="L76" si="92">K76*$AB$6*J76</f>
        <v>2368</v>
      </c>
      <c r="M76" s="87">
        <f t="shared" ref="M76" si="93">J76*$AD$2</f>
        <v>1750</v>
      </c>
      <c r="N76" s="31">
        <f t="shared" ref="N76" si="94">L76+M76</f>
        <v>4118</v>
      </c>
      <c r="O76" s="32">
        <v>50</v>
      </c>
      <c r="P76" s="89">
        <f t="shared" si="78"/>
        <v>5500</v>
      </c>
      <c r="Q76" s="34"/>
      <c r="R76" s="33">
        <v>100</v>
      </c>
      <c r="S76" s="33">
        <v>0</v>
      </c>
      <c r="T76" s="33">
        <v>50</v>
      </c>
      <c r="U76" s="33">
        <v>100</v>
      </c>
      <c r="V76" s="81">
        <f>$R76*[1]Pesos!$B$13+$S76*[1]Pesos!$C$13+$T76*[1]Pesos!$D$13+$U76*[1]Pesos!$E$13</f>
        <v>65</v>
      </c>
      <c r="W76" s="97" t="s">
        <v>430</v>
      </c>
      <c r="X76" s="121"/>
      <c r="Y76" s="29"/>
      <c r="Z76" s="29"/>
      <c r="AA76" s="29"/>
      <c r="AB76" s="29"/>
      <c r="AC76" s="29"/>
      <c r="AD76" s="29"/>
      <c r="AE76" s="29"/>
    </row>
    <row r="77" spans="1:31" s="44" customFormat="1" ht="9.9499999999999993" customHeight="1" x14ac:dyDescent="0.15">
      <c r="A77" s="39"/>
      <c r="B77" s="48" t="s">
        <v>72</v>
      </c>
      <c r="C77" s="49" t="s">
        <v>184</v>
      </c>
      <c r="D77" s="50" t="s">
        <v>28</v>
      </c>
      <c r="E77" s="49" t="s">
        <v>114</v>
      </c>
      <c r="F77" s="48" t="s">
        <v>82</v>
      </c>
      <c r="G77" s="48" t="s">
        <v>83</v>
      </c>
      <c r="H77" s="51">
        <v>43200</v>
      </c>
      <c r="I77" s="51">
        <v>43201</v>
      </c>
      <c r="J77" s="36">
        <v>1</v>
      </c>
      <c r="K77" s="50">
        <f t="shared" si="85"/>
        <v>5</v>
      </c>
      <c r="L77" s="87">
        <f t="shared" si="43"/>
        <v>1480</v>
      </c>
      <c r="M77" s="87">
        <f t="shared" si="44"/>
        <v>1750</v>
      </c>
      <c r="N77" s="31">
        <f t="shared" si="2"/>
        <v>3230</v>
      </c>
      <c r="O77" s="32">
        <f>60*J77</f>
        <v>60</v>
      </c>
      <c r="P77" s="89">
        <f t="shared" si="78"/>
        <v>6600</v>
      </c>
      <c r="Q77" s="53" t="s">
        <v>326</v>
      </c>
      <c r="R77" s="33">
        <v>100</v>
      </c>
      <c r="S77" s="33">
        <v>0</v>
      </c>
      <c r="T77" s="33">
        <v>50</v>
      </c>
      <c r="U77" s="33">
        <v>100</v>
      </c>
      <c r="V77" s="81">
        <f>$R77*[1]Pesos!$B$13+$S77*[1]Pesos!$C$13+$T77*[1]Pesos!$D$13+$U77*[1]Pesos!$E$13</f>
        <v>65</v>
      </c>
      <c r="W77" s="92" t="s">
        <v>427</v>
      </c>
      <c r="X77" s="121"/>
    </row>
    <row r="78" spans="1:31" s="44" customFormat="1" ht="9.9499999999999993" customHeight="1" x14ac:dyDescent="0.15">
      <c r="A78" s="39"/>
      <c r="B78" s="48" t="s">
        <v>72</v>
      </c>
      <c r="C78" s="49" t="s">
        <v>184</v>
      </c>
      <c r="D78" s="50" t="s">
        <v>28</v>
      </c>
      <c r="E78" s="49" t="s">
        <v>114</v>
      </c>
      <c r="F78" s="48" t="s">
        <v>82</v>
      </c>
      <c r="G78" s="48" t="s">
        <v>83</v>
      </c>
      <c r="H78" s="51">
        <v>43200</v>
      </c>
      <c r="I78" s="51">
        <v>43201</v>
      </c>
      <c r="J78" s="36">
        <v>1</v>
      </c>
      <c r="K78" s="50">
        <f t="shared" si="85"/>
        <v>5</v>
      </c>
      <c r="L78" s="87">
        <f t="shared" ref="L78" si="95">K78*$AB$6*J78</f>
        <v>1480</v>
      </c>
      <c r="M78" s="87">
        <f t="shared" ref="M78" si="96">J78*$AD$2</f>
        <v>1750</v>
      </c>
      <c r="N78" s="31">
        <f t="shared" ref="N78" si="97">L78+M78</f>
        <v>3230</v>
      </c>
      <c r="O78" s="32">
        <f>60*J78</f>
        <v>60</v>
      </c>
      <c r="P78" s="89">
        <f t="shared" si="78"/>
        <v>6600</v>
      </c>
      <c r="Q78" s="53" t="s">
        <v>326</v>
      </c>
      <c r="R78" s="33">
        <v>100</v>
      </c>
      <c r="S78" s="33">
        <v>0</v>
      </c>
      <c r="T78" s="33">
        <v>50</v>
      </c>
      <c r="U78" s="33">
        <v>100</v>
      </c>
      <c r="V78" s="81">
        <f>$R78*[1]Pesos!$B$13+$S78*[1]Pesos!$C$13+$T78*[1]Pesos!$D$13+$U78*[1]Pesos!$E$13</f>
        <v>65</v>
      </c>
      <c r="W78" s="92" t="s">
        <v>427</v>
      </c>
      <c r="X78" s="121"/>
    </row>
    <row r="79" spans="1:31" s="44" customFormat="1" ht="9.9499999999999993" customHeight="1" x14ac:dyDescent="0.15">
      <c r="A79" s="39"/>
      <c r="B79" s="35" t="s">
        <v>72</v>
      </c>
      <c r="C79" s="34" t="s">
        <v>333</v>
      </c>
      <c r="D79" s="66" t="s">
        <v>31</v>
      </c>
      <c r="E79" s="34" t="s">
        <v>43</v>
      </c>
      <c r="F79" s="37" t="s">
        <v>125</v>
      </c>
      <c r="G79" s="37" t="s">
        <v>126</v>
      </c>
      <c r="H79" s="60">
        <v>43213</v>
      </c>
      <c r="I79" s="60">
        <v>43217</v>
      </c>
      <c r="J79" s="35">
        <v>1</v>
      </c>
      <c r="K79" s="36">
        <v>5</v>
      </c>
      <c r="L79" s="87">
        <f t="shared" si="43"/>
        <v>1480</v>
      </c>
      <c r="M79" s="31">
        <f t="shared" si="44"/>
        <v>1750</v>
      </c>
      <c r="N79" s="31">
        <f t="shared" si="2"/>
        <v>3230</v>
      </c>
      <c r="O79" s="32">
        <v>30</v>
      </c>
      <c r="P79" s="89">
        <f t="shared" si="78"/>
        <v>3300</v>
      </c>
      <c r="Q79" s="34"/>
      <c r="R79" s="33">
        <v>100</v>
      </c>
      <c r="S79" s="33">
        <v>100</v>
      </c>
      <c r="T79" s="33">
        <v>100</v>
      </c>
      <c r="U79" s="33">
        <v>0</v>
      </c>
      <c r="V79" s="81">
        <f>$R79*[1]Pesos!$B$13+$S79*[1]Pesos!$C$13+$T79*[1]Pesos!$D$13+$U79*[1]Pesos!$E$13</f>
        <v>90</v>
      </c>
      <c r="W79" s="94" t="s">
        <v>429</v>
      </c>
      <c r="X79" s="121"/>
      <c r="Y79" s="42"/>
    </row>
    <row r="80" spans="1:31" s="44" customFormat="1" ht="9.9499999999999993" customHeight="1" x14ac:dyDescent="0.15">
      <c r="A80" s="63"/>
      <c r="B80" s="35" t="s">
        <v>72</v>
      </c>
      <c r="C80" s="34" t="s">
        <v>447</v>
      </c>
      <c r="D80" s="66" t="s">
        <v>31</v>
      </c>
      <c r="E80" s="34" t="s">
        <v>183</v>
      </c>
      <c r="F80" s="37" t="s">
        <v>85</v>
      </c>
      <c r="G80" s="37" t="s">
        <v>229</v>
      </c>
      <c r="H80" s="60">
        <v>43213</v>
      </c>
      <c r="I80" s="60">
        <v>43217</v>
      </c>
      <c r="J80" s="37">
        <v>1</v>
      </c>
      <c r="K80" s="103">
        <v>7</v>
      </c>
      <c r="L80" s="87">
        <f t="shared" si="43"/>
        <v>2072</v>
      </c>
      <c r="M80" s="87">
        <f t="shared" si="44"/>
        <v>1750</v>
      </c>
      <c r="N80" s="31">
        <f t="shared" si="2"/>
        <v>3822</v>
      </c>
      <c r="O80" s="32">
        <v>20</v>
      </c>
      <c r="P80" s="89">
        <f t="shared" si="78"/>
        <v>2200</v>
      </c>
      <c r="Q80" s="34"/>
      <c r="R80" s="33">
        <v>100</v>
      </c>
      <c r="S80" s="33">
        <v>0</v>
      </c>
      <c r="T80" s="33">
        <v>100</v>
      </c>
      <c r="U80" s="33">
        <v>0</v>
      </c>
      <c r="V80" s="98">
        <f>$R80*[1]Pesos!$B$13+$S80*[1]Pesos!$C$13+$T80*[1]Pesos!$D$13+$U80*[1]Pesos!$E$13</f>
        <v>70</v>
      </c>
      <c r="W80" s="97" t="s">
        <v>427</v>
      </c>
      <c r="X80" s="121"/>
      <c r="Y80" s="42"/>
    </row>
    <row r="81" spans="1:25" s="44" customFormat="1" ht="9.9499999999999993" customHeight="1" x14ac:dyDescent="0.15">
      <c r="A81" s="39"/>
      <c r="B81" s="35" t="s">
        <v>72</v>
      </c>
      <c r="C81" s="52" t="s">
        <v>410</v>
      </c>
      <c r="D81" s="66" t="s">
        <v>37</v>
      </c>
      <c r="E81" s="34" t="s">
        <v>183</v>
      </c>
      <c r="F81" s="60" t="s">
        <v>107</v>
      </c>
      <c r="G81" s="60" t="s">
        <v>108</v>
      </c>
      <c r="H81" s="60">
        <v>43213</v>
      </c>
      <c r="I81" s="60">
        <v>43217</v>
      </c>
      <c r="J81" s="37">
        <v>1</v>
      </c>
      <c r="K81" s="50">
        <f t="shared" ref="K81:K89" si="98">I81-H81+1+3</f>
        <v>8</v>
      </c>
      <c r="L81" s="87">
        <f t="shared" si="43"/>
        <v>2368</v>
      </c>
      <c r="M81" s="87">
        <f t="shared" si="44"/>
        <v>1750</v>
      </c>
      <c r="N81" s="31">
        <f t="shared" si="2"/>
        <v>4118</v>
      </c>
      <c r="O81" s="32">
        <v>50</v>
      </c>
      <c r="P81" s="89">
        <f t="shared" si="78"/>
        <v>5500</v>
      </c>
      <c r="Q81" s="34" t="s">
        <v>375</v>
      </c>
      <c r="R81" s="33">
        <v>100</v>
      </c>
      <c r="S81" s="33">
        <v>0</v>
      </c>
      <c r="T81" s="33">
        <v>50</v>
      </c>
      <c r="U81" s="33">
        <v>100</v>
      </c>
      <c r="V81" s="81">
        <f>$R81*[1]Pesos!$B$13+$S81*[1]Pesos!$C$13+$T81*[1]Pesos!$D$13+$U81*[1]Pesos!$E$13</f>
        <v>65</v>
      </c>
      <c r="W81" s="97" t="s">
        <v>430</v>
      </c>
      <c r="X81" s="121"/>
    </row>
    <row r="82" spans="1:25" s="44" customFormat="1" ht="9.9499999999999993" customHeight="1" x14ac:dyDescent="0.15">
      <c r="A82" s="39"/>
      <c r="B82" s="35" t="s">
        <v>72</v>
      </c>
      <c r="C82" s="52" t="s">
        <v>410</v>
      </c>
      <c r="D82" s="66" t="s">
        <v>37</v>
      </c>
      <c r="E82" s="34" t="s">
        <v>183</v>
      </c>
      <c r="F82" s="60" t="s">
        <v>107</v>
      </c>
      <c r="G82" s="60" t="s">
        <v>108</v>
      </c>
      <c r="H82" s="60">
        <v>43213</v>
      </c>
      <c r="I82" s="60">
        <v>43217</v>
      </c>
      <c r="J82" s="37">
        <v>1</v>
      </c>
      <c r="K82" s="50">
        <f t="shared" si="98"/>
        <v>8</v>
      </c>
      <c r="L82" s="87">
        <f t="shared" ref="L82" si="99">K82*$AB$6*J82</f>
        <v>2368</v>
      </c>
      <c r="M82" s="87">
        <f t="shared" ref="M82" si="100">J82*$AD$2</f>
        <v>1750</v>
      </c>
      <c r="N82" s="31">
        <f t="shared" ref="N82" si="101">L82+M82</f>
        <v>4118</v>
      </c>
      <c r="O82" s="32">
        <v>50</v>
      </c>
      <c r="P82" s="89">
        <f t="shared" si="78"/>
        <v>5500</v>
      </c>
      <c r="Q82" s="34" t="s">
        <v>375</v>
      </c>
      <c r="R82" s="33">
        <v>100</v>
      </c>
      <c r="S82" s="33">
        <v>0</v>
      </c>
      <c r="T82" s="33">
        <v>50</v>
      </c>
      <c r="U82" s="33">
        <v>100</v>
      </c>
      <c r="V82" s="81">
        <f>$R82*[1]Pesos!$B$13+$S82*[1]Pesos!$C$13+$T82*[1]Pesos!$D$13+$U82*[1]Pesos!$E$13</f>
        <v>65</v>
      </c>
      <c r="W82" s="97" t="s">
        <v>430</v>
      </c>
      <c r="X82" s="121"/>
    </row>
    <row r="83" spans="1:25" s="44" customFormat="1" ht="9.9499999999999993" customHeight="1" x14ac:dyDescent="0.15">
      <c r="A83" s="35"/>
      <c r="B83" s="39" t="s">
        <v>249</v>
      </c>
      <c r="C83" s="61" t="s">
        <v>250</v>
      </c>
      <c r="D83" s="36" t="s">
        <v>28</v>
      </c>
      <c r="E83" s="54" t="s">
        <v>191</v>
      </c>
      <c r="F83" s="62" t="s">
        <v>225</v>
      </c>
      <c r="G83" s="62" t="s">
        <v>226</v>
      </c>
      <c r="H83" s="60">
        <v>43214</v>
      </c>
      <c r="I83" s="60">
        <v>43216</v>
      </c>
      <c r="J83" s="40">
        <v>1</v>
      </c>
      <c r="K83" s="50">
        <f t="shared" si="98"/>
        <v>6</v>
      </c>
      <c r="L83" s="87">
        <f t="shared" si="43"/>
        <v>1776</v>
      </c>
      <c r="M83" s="31">
        <f t="shared" si="44"/>
        <v>1750</v>
      </c>
      <c r="N83" s="31">
        <f t="shared" si="2"/>
        <v>3526</v>
      </c>
      <c r="O83" s="32">
        <f>60*J83</f>
        <v>60</v>
      </c>
      <c r="P83" s="89">
        <f t="shared" si="78"/>
        <v>6600</v>
      </c>
      <c r="Q83" s="34"/>
      <c r="R83" s="33">
        <v>100</v>
      </c>
      <c r="S83" s="33">
        <v>0</v>
      </c>
      <c r="T83" s="33">
        <v>100</v>
      </c>
      <c r="U83" s="33">
        <v>50</v>
      </c>
      <c r="V83" s="81">
        <f>$R83*[1]Pesos!$B$13+$S83*[1]Pesos!$C$13+$T83*[1]Pesos!$D$13+$U83*[1]Pesos!$E$13</f>
        <v>75</v>
      </c>
      <c r="W83" s="94" t="s">
        <v>429</v>
      </c>
      <c r="X83" s="121"/>
    </row>
    <row r="84" spans="1:25" s="44" customFormat="1" ht="9.9499999999999993" customHeight="1" x14ac:dyDescent="0.15">
      <c r="A84" s="35"/>
      <c r="B84" s="39" t="s">
        <v>249</v>
      </c>
      <c r="C84" s="61" t="s">
        <v>250</v>
      </c>
      <c r="D84" s="36" t="s">
        <v>28</v>
      </c>
      <c r="E84" s="54" t="s">
        <v>191</v>
      </c>
      <c r="F84" s="62" t="s">
        <v>225</v>
      </c>
      <c r="G84" s="62" t="s">
        <v>226</v>
      </c>
      <c r="H84" s="60">
        <v>43214</v>
      </c>
      <c r="I84" s="60">
        <v>43216</v>
      </c>
      <c r="J84" s="40">
        <v>1</v>
      </c>
      <c r="K84" s="50">
        <f t="shared" si="98"/>
        <v>6</v>
      </c>
      <c r="L84" s="87">
        <f t="shared" ref="L84" si="102">K84*$AB$6*J84</f>
        <v>1776</v>
      </c>
      <c r="M84" s="31">
        <f t="shared" ref="M84" si="103">J84*$AD$2</f>
        <v>1750</v>
      </c>
      <c r="N84" s="31">
        <f t="shared" ref="N84" si="104">L84+M84</f>
        <v>3526</v>
      </c>
      <c r="O84" s="32">
        <f>60*J84</f>
        <v>60</v>
      </c>
      <c r="P84" s="89">
        <f t="shared" si="78"/>
        <v>6600</v>
      </c>
      <c r="Q84" s="34"/>
      <c r="R84" s="33">
        <v>100</v>
      </c>
      <c r="S84" s="33">
        <v>0</v>
      </c>
      <c r="T84" s="33">
        <v>100</v>
      </c>
      <c r="U84" s="33">
        <v>50</v>
      </c>
      <c r="V84" s="81">
        <f>$R84*[1]Pesos!$B$13+$S84*[1]Pesos!$C$13+$T84*[1]Pesos!$D$13+$U84*[1]Pesos!$E$13</f>
        <v>75</v>
      </c>
      <c r="W84" s="94" t="s">
        <v>429</v>
      </c>
      <c r="X84" s="121"/>
    </row>
    <row r="85" spans="1:25" s="44" customFormat="1" ht="9.9499999999999993" customHeight="1" x14ac:dyDescent="0.15">
      <c r="A85" s="55"/>
      <c r="B85" s="39" t="s">
        <v>72</v>
      </c>
      <c r="C85" s="61" t="s">
        <v>378</v>
      </c>
      <c r="D85" s="36" t="s">
        <v>29</v>
      </c>
      <c r="E85" s="54" t="s">
        <v>43</v>
      </c>
      <c r="F85" s="62" t="s">
        <v>82</v>
      </c>
      <c r="G85" s="62" t="s">
        <v>83</v>
      </c>
      <c r="H85" s="60">
        <v>43221</v>
      </c>
      <c r="I85" s="60">
        <v>43224</v>
      </c>
      <c r="J85" s="40">
        <v>1</v>
      </c>
      <c r="K85" s="50">
        <f t="shared" si="98"/>
        <v>7</v>
      </c>
      <c r="L85" s="87">
        <f t="shared" si="43"/>
        <v>2072</v>
      </c>
      <c r="M85" s="87">
        <f t="shared" si="44"/>
        <v>1750</v>
      </c>
      <c r="N85" s="31">
        <f t="shared" si="2"/>
        <v>3822</v>
      </c>
      <c r="O85" s="32">
        <v>48</v>
      </c>
      <c r="P85" s="89">
        <f t="shared" si="78"/>
        <v>5280</v>
      </c>
      <c r="Q85" s="53"/>
      <c r="R85" s="33">
        <v>100</v>
      </c>
      <c r="S85" s="33">
        <v>100</v>
      </c>
      <c r="T85" s="33">
        <v>100</v>
      </c>
      <c r="U85" s="33">
        <v>100</v>
      </c>
      <c r="V85" s="81">
        <f>$R85*[1]Pesos!$B$13+$S85*[1]Pesos!$C$13+$T85*[1]Pesos!$D$13+$U85*[1]Pesos!$E$13</f>
        <v>100</v>
      </c>
      <c r="W85" s="94" t="s">
        <v>429</v>
      </c>
      <c r="X85" s="121"/>
      <c r="Y85" s="42"/>
    </row>
    <row r="86" spans="1:25" s="44" customFormat="1" ht="9.9499999999999993" customHeight="1" x14ac:dyDescent="0.15">
      <c r="A86" s="55"/>
      <c r="B86" s="39" t="s">
        <v>72</v>
      </c>
      <c r="C86" s="61" t="s">
        <v>378</v>
      </c>
      <c r="D86" s="36" t="s">
        <v>29</v>
      </c>
      <c r="E86" s="54" t="s">
        <v>43</v>
      </c>
      <c r="F86" s="62" t="s">
        <v>82</v>
      </c>
      <c r="G86" s="62" t="s">
        <v>83</v>
      </c>
      <c r="H86" s="60">
        <v>43221</v>
      </c>
      <c r="I86" s="60">
        <v>43224</v>
      </c>
      <c r="J86" s="40">
        <v>1</v>
      </c>
      <c r="K86" s="50">
        <f t="shared" si="98"/>
        <v>7</v>
      </c>
      <c r="L86" s="87">
        <f t="shared" ref="L86" si="105">K86*$AB$6*J86</f>
        <v>2072</v>
      </c>
      <c r="M86" s="87">
        <f t="shared" ref="M86" si="106">J86*$AD$2</f>
        <v>1750</v>
      </c>
      <c r="N86" s="31">
        <f t="shared" ref="N86" si="107">L86+M86</f>
        <v>3822</v>
      </c>
      <c r="O86" s="32">
        <v>48</v>
      </c>
      <c r="P86" s="89">
        <f t="shared" si="78"/>
        <v>5280</v>
      </c>
      <c r="Q86" s="53"/>
      <c r="R86" s="33">
        <v>100</v>
      </c>
      <c r="S86" s="33">
        <v>100</v>
      </c>
      <c r="T86" s="33">
        <v>100</v>
      </c>
      <c r="U86" s="33">
        <v>100</v>
      </c>
      <c r="V86" s="81">
        <f>$R86*[1]Pesos!$B$13+$S86*[1]Pesos!$C$13+$T86*[1]Pesos!$D$13+$U86*[1]Pesos!$E$13</f>
        <v>100</v>
      </c>
      <c r="W86" s="94" t="s">
        <v>429</v>
      </c>
      <c r="X86" s="121"/>
      <c r="Y86" s="42"/>
    </row>
    <row r="87" spans="1:25" s="44" customFormat="1" ht="9.9499999999999993" customHeight="1" x14ac:dyDescent="0.15">
      <c r="A87" s="35"/>
      <c r="B87" s="39" t="s">
        <v>72</v>
      </c>
      <c r="C87" s="61" t="s">
        <v>261</v>
      </c>
      <c r="D87" s="36" t="s">
        <v>29</v>
      </c>
      <c r="E87" s="54" t="s">
        <v>43</v>
      </c>
      <c r="F87" s="62" t="s">
        <v>77</v>
      </c>
      <c r="G87" s="62" t="s">
        <v>78</v>
      </c>
      <c r="H87" s="60">
        <v>43221</v>
      </c>
      <c r="I87" s="60">
        <v>43224</v>
      </c>
      <c r="J87" s="40">
        <v>1</v>
      </c>
      <c r="K87" s="50">
        <f t="shared" si="98"/>
        <v>7</v>
      </c>
      <c r="L87" s="87">
        <f t="shared" si="43"/>
        <v>2072</v>
      </c>
      <c r="M87" s="87">
        <f t="shared" si="44"/>
        <v>1750</v>
      </c>
      <c r="N87" s="31">
        <f t="shared" si="2"/>
        <v>3822</v>
      </c>
      <c r="O87" s="32">
        <v>64</v>
      </c>
      <c r="P87" s="89">
        <f t="shared" si="78"/>
        <v>7040</v>
      </c>
      <c r="Q87" s="53"/>
      <c r="R87" s="33">
        <v>100</v>
      </c>
      <c r="S87" s="33">
        <v>100</v>
      </c>
      <c r="T87" s="33">
        <v>50</v>
      </c>
      <c r="U87" s="33">
        <v>100</v>
      </c>
      <c r="V87" s="81">
        <f>$R87*[1]Pesos!$B$13+$S87*[1]Pesos!$C$13+$T87*[1]Pesos!$D$13+$U87*[1]Pesos!$E$13</f>
        <v>85</v>
      </c>
      <c r="W87" s="94" t="s">
        <v>429</v>
      </c>
      <c r="X87" s="121"/>
      <c r="Y87" s="42"/>
    </row>
    <row r="88" spans="1:25" s="44" customFormat="1" ht="9.9499999999999993" customHeight="1" x14ac:dyDescent="0.15">
      <c r="A88" s="35"/>
      <c r="B88" s="39" t="s">
        <v>72</v>
      </c>
      <c r="C88" s="61" t="s">
        <v>261</v>
      </c>
      <c r="D88" s="36" t="s">
        <v>29</v>
      </c>
      <c r="E88" s="54" t="s">
        <v>43</v>
      </c>
      <c r="F88" s="62" t="s">
        <v>77</v>
      </c>
      <c r="G88" s="62" t="s">
        <v>78</v>
      </c>
      <c r="H88" s="60">
        <v>43221</v>
      </c>
      <c r="I88" s="60">
        <v>43224</v>
      </c>
      <c r="J88" s="40">
        <v>1</v>
      </c>
      <c r="K88" s="50">
        <f t="shared" si="98"/>
        <v>7</v>
      </c>
      <c r="L88" s="87">
        <f t="shared" ref="L88" si="108">K88*$AB$6*J88</f>
        <v>2072</v>
      </c>
      <c r="M88" s="87">
        <f t="shared" ref="M88" si="109">J88*$AD$2</f>
        <v>1750</v>
      </c>
      <c r="N88" s="31">
        <f t="shared" ref="N88" si="110">L88+M88</f>
        <v>3822</v>
      </c>
      <c r="O88" s="32">
        <v>64</v>
      </c>
      <c r="P88" s="89">
        <f t="shared" si="78"/>
        <v>7040</v>
      </c>
      <c r="Q88" s="53"/>
      <c r="R88" s="33">
        <v>100</v>
      </c>
      <c r="S88" s="33">
        <v>100</v>
      </c>
      <c r="T88" s="33">
        <v>50</v>
      </c>
      <c r="U88" s="33">
        <v>100</v>
      </c>
      <c r="V88" s="81">
        <f>$R88*[1]Pesos!$B$13+$S88*[1]Pesos!$C$13+$T88*[1]Pesos!$D$13+$U88*[1]Pesos!$E$13</f>
        <v>85</v>
      </c>
      <c r="W88" s="94" t="s">
        <v>429</v>
      </c>
      <c r="X88" s="121"/>
      <c r="Y88" s="42"/>
    </row>
    <row r="89" spans="1:25" s="44" customFormat="1" ht="9.9499999999999993" customHeight="1" x14ac:dyDescent="0.15">
      <c r="A89" s="48"/>
      <c r="B89" s="39" t="s">
        <v>72</v>
      </c>
      <c r="C89" s="61" t="s">
        <v>267</v>
      </c>
      <c r="D89" s="36" t="s">
        <v>29</v>
      </c>
      <c r="E89" s="54" t="s">
        <v>43</v>
      </c>
      <c r="F89" s="62" t="s">
        <v>130</v>
      </c>
      <c r="G89" s="62" t="s">
        <v>268</v>
      </c>
      <c r="H89" s="60">
        <v>43221</v>
      </c>
      <c r="I89" s="60">
        <v>43225</v>
      </c>
      <c r="J89" s="40">
        <v>1</v>
      </c>
      <c r="K89" s="50">
        <f t="shared" si="98"/>
        <v>8</v>
      </c>
      <c r="L89" s="87">
        <f t="shared" si="43"/>
        <v>2368</v>
      </c>
      <c r="M89" s="87">
        <f t="shared" si="44"/>
        <v>1750</v>
      </c>
      <c r="N89" s="31">
        <f t="shared" si="2"/>
        <v>4118</v>
      </c>
      <c r="O89" s="32">
        <v>60</v>
      </c>
      <c r="P89" s="89">
        <f t="shared" si="78"/>
        <v>6600</v>
      </c>
      <c r="Q89" s="53" t="s">
        <v>251</v>
      </c>
      <c r="R89" s="33">
        <v>100</v>
      </c>
      <c r="S89" s="33">
        <v>100</v>
      </c>
      <c r="T89" s="33">
        <v>50</v>
      </c>
      <c r="U89" s="33">
        <v>100</v>
      </c>
      <c r="V89" s="81">
        <f>$R89*[1]Pesos!$B$13+$S89*[1]Pesos!$C$13+$T89*[1]Pesos!$D$13+$U89*[1]Pesos!$E$13</f>
        <v>85</v>
      </c>
      <c r="W89" s="94" t="s">
        <v>429</v>
      </c>
      <c r="X89" s="121"/>
      <c r="Y89" s="42"/>
    </row>
    <row r="90" spans="1:25" s="44" customFormat="1" ht="9.9499999999999993" customHeight="1" x14ac:dyDescent="0.15">
      <c r="A90" s="35"/>
      <c r="B90" s="48" t="s">
        <v>149</v>
      </c>
      <c r="C90" s="49" t="s">
        <v>215</v>
      </c>
      <c r="D90" s="50" t="s">
        <v>28</v>
      </c>
      <c r="E90" s="49" t="s">
        <v>191</v>
      </c>
      <c r="F90" s="48" t="s">
        <v>216</v>
      </c>
      <c r="G90" s="48" t="s">
        <v>217</v>
      </c>
      <c r="H90" s="41">
        <v>43221</v>
      </c>
      <c r="I90" s="41">
        <v>43221</v>
      </c>
      <c r="J90" s="50">
        <v>1</v>
      </c>
      <c r="K90" s="50">
        <v>6</v>
      </c>
      <c r="L90" s="87">
        <f t="shared" si="43"/>
        <v>1776</v>
      </c>
      <c r="M90" s="87">
        <f t="shared" si="44"/>
        <v>1750</v>
      </c>
      <c r="N90" s="31">
        <f t="shared" si="2"/>
        <v>3526</v>
      </c>
      <c r="O90" s="32">
        <f>60*J90</f>
        <v>60</v>
      </c>
      <c r="P90" s="89">
        <f t="shared" si="78"/>
        <v>6600</v>
      </c>
      <c r="Q90" s="50"/>
      <c r="R90" s="33">
        <v>100</v>
      </c>
      <c r="S90" s="33">
        <v>0</v>
      </c>
      <c r="T90" s="33">
        <v>100</v>
      </c>
      <c r="U90" s="33">
        <v>100</v>
      </c>
      <c r="V90" s="81">
        <f>$R90*[1]Pesos!$B$13+$S90*[1]Pesos!$C$13+$T90*[1]Pesos!$D$13+$U90*[1]Pesos!$E$13</f>
        <v>80</v>
      </c>
      <c r="W90" s="93" t="s">
        <v>429</v>
      </c>
      <c r="X90" s="121"/>
      <c r="Y90" s="42"/>
    </row>
    <row r="91" spans="1:25" s="44" customFormat="1" ht="9.9499999999999993" customHeight="1" x14ac:dyDescent="0.15">
      <c r="A91" s="35"/>
      <c r="B91" s="48" t="s">
        <v>149</v>
      </c>
      <c r="C91" s="49" t="s">
        <v>215</v>
      </c>
      <c r="D91" s="50" t="s">
        <v>28</v>
      </c>
      <c r="E91" s="49" t="s">
        <v>191</v>
      </c>
      <c r="F91" s="48" t="s">
        <v>216</v>
      </c>
      <c r="G91" s="48" t="s">
        <v>217</v>
      </c>
      <c r="H91" s="41">
        <v>43221</v>
      </c>
      <c r="I91" s="41">
        <v>43221</v>
      </c>
      <c r="J91" s="50">
        <v>1</v>
      </c>
      <c r="K91" s="50">
        <v>6</v>
      </c>
      <c r="L91" s="87">
        <f t="shared" ref="L91:L92" si="111">K91*$AB$6*J91</f>
        <v>1776</v>
      </c>
      <c r="M91" s="87">
        <f t="shared" ref="M91:M92" si="112">J91*$AD$2</f>
        <v>1750</v>
      </c>
      <c r="N91" s="31">
        <f t="shared" ref="N91:N92" si="113">L91+M91</f>
        <v>3526</v>
      </c>
      <c r="O91" s="32">
        <f>60*J91</f>
        <v>60</v>
      </c>
      <c r="P91" s="89">
        <f t="shared" si="78"/>
        <v>6600</v>
      </c>
      <c r="Q91" s="50"/>
      <c r="R91" s="33">
        <v>100</v>
      </c>
      <c r="S91" s="33">
        <v>0</v>
      </c>
      <c r="T91" s="33">
        <v>100</v>
      </c>
      <c r="U91" s="33">
        <v>100</v>
      </c>
      <c r="V91" s="81">
        <f>$R91*[1]Pesos!$B$13+$S91*[1]Pesos!$C$13+$T91*[1]Pesos!$D$13+$U91*[1]Pesos!$E$13</f>
        <v>80</v>
      </c>
      <c r="W91" s="93" t="s">
        <v>429</v>
      </c>
      <c r="X91" s="121"/>
      <c r="Y91" s="42"/>
    </row>
    <row r="92" spans="1:25" s="44" customFormat="1" ht="9.9499999999999993" customHeight="1" x14ac:dyDescent="0.15">
      <c r="A92" s="35"/>
      <c r="B92" s="48" t="s">
        <v>149</v>
      </c>
      <c r="C92" s="49" t="s">
        <v>215</v>
      </c>
      <c r="D92" s="50" t="s">
        <v>28</v>
      </c>
      <c r="E92" s="49" t="s">
        <v>191</v>
      </c>
      <c r="F92" s="48" t="s">
        <v>216</v>
      </c>
      <c r="G92" s="48" t="s">
        <v>217</v>
      </c>
      <c r="H92" s="41">
        <v>43221</v>
      </c>
      <c r="I92" s="41">
        <v>43221</v>
      </c>
      <c r="J92" s="50">
        <v>1</v>
      </c>
      <c r="K92" s="50">
        <v>6</v>
      </c>
      <c r="L92" s="87">
        <f t="shared" si="111"/>
        <v>1776</v>
      </c>
      <c r="M92" s="87">
        <f t="shared" si="112"/>
        <v>1750</v>
      </c>
      <c r="N92" s="31">
        <f t="shared" si="113"/>
        <v>3526</v>
      </c>
      <c r="O92" s="32">
        <f>60*J92</f>
        <v>60</v>
      </c>
      <c r="P92" s="89">
        <f t="shared" si="78"/>
        <v>6600</v>
      </c>
      <c r="Q92" s="50"/>
      <c r="R92" s="33">
        <v>100</v>
      </c>
      <c r="S92" s="33">
        <v>0</v>
      </c>
      <c r="T92" s="33">
        <v>100</v>
      </c>
      <c r="U92" s="33">
        <v>100</v>
      </c>
      <c r="V92" s="81">
        <f>$R92*[1]Pesos!$B$13+$S92*[1]Pesos!$C$13+$T92*[1]Pesos!$D$13+$U92*[1]Pesos!$E$13</f>
        <v>80</v>
      </c>
      <c r="W92" s="93" t="s">
        <v>429</v>
      </c>
      <c r="X92" s="121"/>
      <c r="Y92" s="42"/>
    </row>
    <row r="93" spans="1:25" s="44" customFormat="1" ht="9.9499999999999993" customHeight="1" x14ac:dyDescent="0.15">
      <c r="A93" s="35"/>
      <c r="B93" s="39" t="s">
        <v>72</v>
      </c>
      <c r="C93" s="54" t="s">
        <v>219</v>
      </c>
      <c r="D93" s="36" t="s">
        <v>28</v>
      </c>
      <c r="E93" s="54" t="s">
        <v>183</v>
      </c>
      <c r="F93" s="48" t="s">
        <v>125</v>
      </c>
      <c r="G93" s="48" t="s">
        <v>386</v>
      </c>
      <c r="H93" s="41">
        <v>43221</v>
      </c>
      <c r="I93" s="41">
        <v>43221</v>
      </c>
      <c r="J93" s="67">
        <v>1</v>
      </c>
      <c r="K93" s="36">
        <v>8</v>
      </c>
      <c r="L93" s="87">
        <f t="shared" si="43"/>
        <v>2368</v>
      </c>
      <c r="M93" s="87">
        <f t="shared" si="44"/>
        <v>1750</v>
      </c>
      <c r="N93" s="31">
        <f t="shared" si="2"/>
        <v>4118</v>
      </c>
      <c r="O93" s="32">
        <v>60</v>
      </c>
      <c r="P93" s="89">
        <f t="shared" si="78"/>
        <v>6600</v>
      </c>
      <c r="Q93" s="50"/>
      <c r="R93" s="33">
        <v>100</v>
      </c>
      <c r="S93" s="33">
        <v>0</v>
      </c>
      <c r="T93" s="33">
        <v>100</v>
      </c>
      <c r="U93" s="33">
        <v>100</v>
      </c>
      <c r="V93" s="81">
        <f>$R93*[1]Pesos!$B$13+$S93*[1]Pesos!$C$13+$T93*[1]Pesos!$D$13+$U93*[1]Pesos!$E$13</f>
        <v>80</v>
      </c>
      <c r="W93" s="94" t="s">
        <v>429</v>
      </c>
      <c r="X93" s="121"/>
      <c r="Y93" s="42"/>
    </row>
    <row r="94" spans="1:25" s="44" customFormat="1" ht="9.9499999999999993" customHeight="1" x14ac:dyDescent="0.15">
      <c r="A94" s="35"/>
      <c r="B94" s="39" t="s">
        <v>44</v>
      </c>
      <c r="C94" s="61" t="s">
        <v>94</v>
      </c>
      <c r="D94" s="39" t="s">
        <v>28</v>
      </c>
      <c r="E94" s="54" t="s">
        <v>43</v>
      </c>
      <c r="F94" s="37" t="s">
        <v>82</v>
      </c>
      <c r="G94" s="37" t="s">
        <v>95</v>
      </c>
      <c r="H94" s="38">
        <v>43226</v>
      </c>
      <c r="I94" s="38">
        <v>43231</v>
      </c>
      <c r="J94" s="35">
        <v>1</v>
      </c>
      <c r="K94" s="50">
        <f t="shared" ref="K94:K103" si="114">I94-H94+1+3</f>
        <v>9</v>
      </c>
      <c r="L94" s="87">
        <f t="shared" si="43"/>
        <v>2664</v>
      </c>
      <c r="M94" s="87">
        <f t="shared" si="44"/>
        <v>1750</v>
      </c>
      <c r="N94" s="31">
        <f t="shared" si="2"/>
        <v>4414</v>
      </c>
      <c r="O94" s="32">
        <f>40*4</f>
        <v>160</v>
      </c>
      <c r="P94" s="89">
        <f t="shared" si="78"/>
        <v>17600</v>
      </c>
      <c r="Q94" s="52" t="s">
        <v>318</v>
      </c>
      <c r="R94" s="33">
        <v>100</v>
      </c>
      <c r="S94" s="33">
        <v>50</v>
      </c>
      <c r="T94" s="33">
        <v>50</v>
      </c>
      <c r="U94" s="33">
        <v>100</v>
      </c>
      <c r="V94" s="81">
        <f>$R94*[1]Pesos!$B$13+$S94*[1]Pesos!$C$13+$T94*[1]Pesos!$D$13+$U94*[1]Pesos!$E$13</f>
        <v>75</v>
      </c>
      <c r="W94" s="94" t="s">
        <v>429</v>
      </c>
      <c r="X94" s="121"/>
    </row>
    <row r="95" spans="1:25" s="44" customFormat="1" ht="9.9499999999999993" customHeight="1" x14ac:dyDescent="0.15">
      <c r="A95" s="35"/>
      <c r="B95" s="39" t="s">
        <v>44</v>
      </c>
      <c r="C95" s="61" t="s">
        <v>94</v>
      </c>
      <c r="D95" s="39" t="s">
        <v>34</v>
      </c>
      <c r="E95" s="54" t="s">
        <v>43</v>
      </c>
      <c r="F95" s="37" t="s">
        <v>82</v>
      </c>
      <c r="G95" s="37" t="s">
        <v>95</v>
      </c>
      <c r="H95" s="38">
        <v>43226</v>
      </c>
      <c r="I95" s="38">
        <v>43231</v>
      </c>
      <c r="J95" s="35">
        <v>1</v>
      </c>
      <c r="K95" s="50">
        <f t="shared" si="114"/>
        <v>9</v>
      </c>
      <c r="L95" s="87">
        <f t="shared" ref="L95:L97" si="115">K95*$AB$6*J95</f>
        <v>2664</v>
      </c>
      <c r="M95" s="87">
        <f t="shared" ref="M95:M97" si="116">J95*$AD$2</f>
        <v>1750</v>
      </c>
      <c r="N95" s="31">
        <f t="shared" ref="N95:N97" si="117">L95+M95</f>
        <v>4414</v>
      </c>
      <c r="O95" s="32">
        <f>40*4</f>
        <v>160</v>
      </c>
      <c r="P95" s="89">
        <f t="shared" si="78"/>
        <v>17600</v>
      </c>
      <c r="Q95" s="52" t="s">
        <v>318</v>
      </c>
      <c r="R95" s="33">
        <v>100</v>
      </c>
      <c r="S95" s="33">
        <v>50</v>
      </c>
      <c r="T95" s="33">
        <v>50</v>
      </c>
      <c r="U95" s="33">
        <v>100</v>
      </c>
      <c r="V95" s="81">
        <f>$R95*[1]Pesos!$B$13+$S95*[1]Pesos!$C$13+$T95*[1]Pesos!$D$13+$U95*[1]Pesos!$E$13</f>
        <v>75</v>
      </c>
      <c r="W95" s="94" t="s">
        <v>429</v>
      </c>
      <c r="X95" s="121"/>
    </row>
    <row r="96" spans="1:25" s="44" customFormat="1" ht="9.9499999999999993" customHeight="1" x14ac:dyDescent="0.15">
      <c r="A96" s="35"/>
      <c r="B96" s="39" t="s">
        <v>44</v>
      </c>
      <c r="C96" s="61" t="s">
        <v>94</v>
      </c>
      <c r="D96" s="39" t="s">
        <v>29</v>
      </c>
      <c r="E96" s="54" t="s">
        <v>43</v>
      </c>
      <c r="F96" s="37" t="s">
        <v>82</v>
      </c>
      <c r="G96" s="37" t="s">
        <v>95</v>
      </c>
      <c r="H96" s="38">
        <v>43226</v>
      </c>
      <c r="I96" s="38">
        <v>43231</v>
      </c>
      <c r="J96" s="35">
        <v>1</v>
      </c>
      <c r="K96" s="50">
        <f t="shared" si="114"/>
        <v>9</v>
      </c>
      <c r="L96" s="87">
        <f t="shared" si="115"/>
        <v>2664</v>
      </c>
      <c r="M96" s="87">
        <f t="shared" si="116"/>
        <v>1750</v>
      </c>
      <c r="N96" s="31">
        <f t="shared" si="117"/>
        <v>4414</v>
      </c>
      <c r="O96" s="32">
        <f>40*4</f>
        <v>160</v>
      </c>
      <c r="P96" s="89">
        <f t="shared" si="78"/>
        <v>17600</v>
      </c>
      <c r="Q96" s="52" t="s">
        <v>318</v>
      </c>
      <c r="R96" s="33">
        <v>100</v>
      </c>
      <c r="S96" s="33">
        <v>50</v>
      </c>
      <c r="T96" s="33">
        <v>50</v>
      </c>
      <c r="U96" s="33">
        <v>100</v>
      </c>
      <c r="V96" s="81">
        <f>$R96*[1]Pesos!$B$13+$S96*[1]Pesos!$C$13+$T96*[1]Pesos!$D$13+$U96*[1]Pesos!$E$13</f>
        <v>75</v>
      </c>
      <c r="W96" s="94" t="s">
        <v>429</v>
      </c>
      <c r="X96" s="121"/>
    </row>
    <row r="97" spans="1:31" s="44" customFormat="1" ht="9.9499999999999993" customHeight="1" x14ac:dyDescent="0.15">
      <c r="A97" s="35"/>
      <c r="B97" s="39" t="s">
        <v>44</v>
      </c>
      <c r="C97" s="61" t="s">
        <v>94</v>
      </c>
      <c r="D97" s="39" t="s">
        <v>31</v>
      </c>
      <c r="E97" s="54" t="s">
        <v>43</v>
      </c>
      <c r="F97" s="37" t="s">
        <v>82</v>
      </c>
      <c r="G97" s="37" t="s">
        <v>95</v>
      </c>
      <c r="H97" s="38">
        <v>43226</v>
      </c>
      <c r="I97" s="38">
        <v>43231</v>
      </c>
      <c r="J97" s="35">
        <v>1</v>
      </c>
      <c r="K97" s="50">
        <f t="shared" si="114"/>
        <v>9</v>
      </c>
      <c r="L97" s="87">
        <f t="shared" si="115"/>
        <v>2664</v>
      </c>
      <c r="M97" s="87">
        <f t="shared" si="116"/>
        <v>1750</v>
      </c>
      <c r="N97" s="31">
        <f t="shared" si="117"/>
        <v>4414</v>
      </c>
      <c r="O97" s="32">
        <f>40*4</f>
        <v>160</v>
      </c>
      <c r="P97" s="89">
        <f t="shared" si="78"/>
        <v>17600</v>
      </c>
      <c r="Q97" s="52" t="s">
        <v>318</v>
      </c>
      <c r="R97" s="33">
        <v>100</v>
      </c>
      <c r="S97" s="33">
        <v>50</v>
      </c>
      <c r="T97" s="33">
        <v>50</v>
      </c>
      <c r="U97" s="33">
        <v>100</v>
      </c>
      <c r="V97" s="81">
        <f>$R97*[1]Pesos!$B$13+$S97*[1]Pesos!$C$13+$T97*[1]Pesos!$D$13+$U97*[1]Pesos!$E$13</f>
        <v>75</v>
      </c>
      <c r="W97" s="94" t="s">
        <v>429</v>
      </c>
      <c r="X97" s="121"/>
    </row>
    <row r="98" spans="1:31" s="44" customFormat="1" ht="9.9499999999999993" customHeight="1" x14ac:dyDescent="0.15">
      <c r="A98" s="35"/>
      <c r="B98" s="48" t="s">
        <v>120</v>
      </c>
      <c r="C98" s="49" t="s">
        <v>192</v>
      </c>
      <c r="D98" s="36" t="s">
        <v>28</v>
      </c>
      <c r="E98" s="54" t="s">
        <v>43</v>
      </c>
      <c r="F98" s="39" t="s">
        <v>77</v>
      </c>
      <c r="G98" s="39" t="s">
        <v>78</v>
      </c>
      <c r="H98" s="38">
        <v>43241</v>
      </c>
      <c r="I98" s="38">
        <v>43245</v>
      </c>
      <c r="J98" s="40">
        <v>1</v>
      </c>
      <c r="K98" s="50">
        <f t="shared" si="114"/>
        <v>8</v>
      </c>
      <c r="L98" s="87">
        <f t="shared" si="43"/>
        <v>2368</v>
      </c>
      <c r="M98" s="87">
        <f t="shared" si="44"/>
        <v>1750</v>
      </c>
      <c r="N98" s="31">
        <f t="shared" si="2"/>
        <v>4118</v>
      </c>
      <c r="O98" s="32">
        <f>60*J98</f>
        <v>60</v>
      </c>
      <c r="P98" s="89">
        <f t="shared" si="78"/>
        <v>6600</v>
      </c>
      <c r="Q98" s="53" t="s">
        <v>294</v>
      </c>
      <c r="R98" s="33">
        <v>100</v>
      </c>
      <c r="S98" s="33">
        <v>0</v>
      </c>
      <c r="T98" s="33">
        <v>100</v>
      </c>
      <c r="U98" s="33">
        <v>50</v>
      </c>
      <c r="V98" s="81">
        <f>$R98*[1]Pesos!$B$13+$S98*[1]Pesos!$C$13+$T98*[1]Pesos!$D$13+$U98*[1]Pesos!$E$13</f>
        <v>75</v>
      </c>
      <c r="W98" s="94" t="s">
        <v>429</v>
      </c>
      <c r="X98" s="121"/>
    </row>
    <row r="99" spans="1:31" s="44" customFormat="1" ht="9.9499999999999993" customHeight="1" x14ac:dyDescent="0.15">
      <c r="A99" s="63"/>
      <c r="B99" s="35" t="s">
        <v>72</v>
      </c>
      <c r="C99" s="34" t="s">
        <v>144</v>
      </c>
      <c r="D99" s="36" t="s">
        <v>30</v>
      </c>
      <c r="E99" s="34" t="s">
        <v>42</v>
      </c>
      <c r="F99" s="37" t="s">
        <v>82</v>
      </c>
      <c r="G99" s="37" t="s">
        <v>83</v>
      </c>
      <c r="H99" s="38">
        <v>43243</v>
      </c>
      <c r="I99" s="38">
        <v>43245</v>
      </c>
      <c r="J99" s="35">
        <v>1</v>
      </c>
      <c r="K99" s="50">
        <f t="shared" si="114"/>
        <v>6</v>
      </c>
      <c r="L99" s="87">
        <f t="shared" si="43"/>
        <v>1776</v>
      </c>
      <c r="M99" s="87">
        <f t="shared" si="44"/>
        <v>1750</v>
      </c>
      <c r="N99" s="31">
        <f t="shared" si="2"/>
        <v>3526</v>
      </c>
      <c r="O99" s="32">
        <v>36</v>
      </c>
      <c r="P99" s="89">
        <f t="shared" si="78"/>
        <v>3960</v>
      </c>
      <c r="Q99" s="53" t="s">
        <v>323</v>
      </c>
      <c r="R99" s="33">
        <v>100</v>
      </c>
      <c r="S99" s="33">
        <v>0</v>
      </c>
      <c r="T99" s="33">
        <v>100</v>
      </c>
      <c r="U99" s="33">
        <v>100</v>
      </c>
      <c r="V99" s="81">
        <f>$R99*[1]Pesos!$B$13+$S99*[1]Pesos!$C$13+$T99*[1]Pesos!$D$13+$U99*[1]Pesos!$E$13</f>
        <v>80</v>
      </c>
      <c r="W99" s="94" t="s">
        <v>429</v>
      </c>
      <c r="X99" s="121"/>
      <c r="Y99" s="42"/>
    </row>
    <row r="100" spans="1:31" s="44" customFormat="1" ht="9.9499999999999993" customHeight="1" x14ac:dyDescent="0.15">
      <c r="A100" s="63"/>
      <c r="B100" s="35" t="s">
        <v>72</v>
      </c>
      <c r="C100" s="34" t="s">
        <v>144</v>
      </c>
      <c r="D100" s="36" t="s">
        <v>30</v>
      </c>
      <c r="E100" s="34" t="s">
        <v>42</v>
      </c>
      <c r="F100" s="37" t="s">
        <v>82</v>
      </c>
      <c r="G100" s="37" t="s">
        <v>83</v>
      </c>
      <c r="H100" s="38">
        <v>43243</v>
      </c>
      <c r="I100" s="38">
        <v>43245</v>
      </c>
      <c r="J100" s="35">
        <v>1</v>
      </c>
      <c r="K100" s="50">
        <f t="shared" si="114"/>
        <v>6</v>
      </c>
      <c r="L100" s="87">
        <f t="shared" ref="L100" si="118">K100*$AB$6*J100</f>
        <v>1776</v>
      </c>
      <c r="M100" s="87">
        <f t="shared" ref="M100" si="119">J100*$AD$2</f>
        <v>1750</v>
      </c>
      <c r="N100" s="31">
        <f t="shared" ref="N100" si="120">L100+M100</f>
        <v>3526</v>
      </c>
      <c r="O100" s="32">
        <v>36</v>
      </c>
      <c r="P100" s="89">
        <f t="shared" si="78"/>
        <v>3960</v>
      </c>
      <c r="Q100" s="53" t="s">
        <v>323</v>
      </c>
      <c r="R100" s="33">
        <v>100</v>
      </c>
      <c r="S100" s="33">
        <v>0</v>
      </c>
      <c r="T100" s="33">
        <v>100</v>
      </c>
      <c r="U100" s="33">
        <v>100</v>
      </c>
      <c r="V100" s="81">
        <f>$R100*[1]Pesos!$B$13+$S100*[1]Pesos!$C$13+$T100*[1]Pesos!$D$13+$U100*[1]Pesos!$E$13</f>
        <v>80</v>
      </c>
      <c r="W100" s="94" t="s">
        <v>429</v>
      </c>
      <c r="X100" s="121"/>
      <c r="Y100" s="42"/>
    </row>
    <row r="101" spans="1:31" s="44" customFormat="1" ht="9.9499999999999993" customHeight="1" x14ac:dyDescent="0.15">
      <c r="A101" s="35"/>
      <c r="B101" s="35" t="s">
        <v>72</v>
      </c>
      <c r="C101" s="34" t="s">
        <v>93</v>
      </c>
      <c r="D101" s="39" t="s">
        <v>29</v>
      </c>
      <c r="E101" s="34" t="s">
        <v>43</v>
      </c>
      <c r="F101" s="37" t="s">
        <v>82</v>
      </c>
      <c r="G101" s="37" t="s">
        <v>83</v>
      </c>
      <c r="H101" s="38">
        <v>43248</v>
      </c>
      <c r="I101" s="38">
        <v>43252</v>
      </c>
      <c r="J101" s="35">
        <v>1</v>
      </c>
      <c r="K101" s="50">
        <f t="shared" si="114"/>
        <v>8</v>
      </c>
      <c r="L101" s="87">
        <f t="shared" si="43"/>
        <v>2368</v>
      </c>
      <c r="M101" s="87">
        <f t="shared" si="44"/>
        <v>1750</v>
      </c>
      <c r="N101" s="31">
        <f t="shared" si="2"/>
        <v>4118</v>
      </c>
      <c r="O101" s="32">
        <f>30*J101</f>
        <v>30</v>
      </c>
      <c r="P101" s="89">
        <f t="shared" si="78"/>
        <v>3300</v>
      </c>
      <c r="Q101" s="52" t="s">
        <v>318</v>
      </c>
      <c r="R101" s="33">
        <v>100</v>
      </c>
      <c r="S101" s="33">
        <v>100</v>
      </c>
      <c r="T101" s="33">
        <v>100</v>
      </c>
      <c r="U101" s="33">
        <v>100</v>
      </c>
      <c r="V101" s="81">
        <f>$R101*[1]Pesos!$B$13+$S101*[1]Pesos!$C$13+$T101*[1]Pesos!$D$13+$U101*[1]Pesos!$E$13</f>
        <v>100</v>
      </c>
      <c r="W101" s="94" t="s">
        <v>429</v>
      </c>
      <c r="X101" s="121"/>
      <c r="Y101" s="42"/>
      <c r="Z101" s="43"/>
      <c r="AA101" s="101"/>
      <c r="AB101" s="102"/>
    </row>
    <row r="102" spans="1:31" s="44" customFormat="1" ht="9.9499999999999993" customHeight="1" x14ac:dyDescent="0.15">
      <c r="A102" s="35"/>
      <c r="B102" s="35" t="s">
        <v>72</v>
      </c>
      <c r="C102" s="34" t="s">
        <v>93</v>
      </c>
      <c r="D102" s="39" t="s">
        <v>28</v>
      </c>
      <c r="E102" s="34" t="s">
        <v>43</v>
      </c>
      <c r="F102" s="37" t="s">
        <v>82</v>
      </c>
      <c r="G102" s="37" t="s">
        <v>83</v>
      </c>
      <c r="H102" s="38">
        <v>43248</v>
      </c>
      <c r="I102" s="38">
        <v>43252</v>
      </c>
      <c r="J102" s="35">
        <v>1</v>
      </c>
      <c r="K102" s="50">
        <f t="shared" si="114"/>
        <v>8</v>
      </c>
      <c r="L102" s="87">
        <f t="shared" ref="L102:L103" si="121">K102*$AB$6*J102</f>
        <v>2368</v>
      </c>
      <c r="M102" s="87">
        <f t="shared" ref="M102:M103" si="122">J102*$AD$2</f>
        <v>1750</v>
      </c>
      <c r="N102" s="31">
        <f t="shared" ref="N102:N103" si="123">L102+M102</f>
        <v>4118</v>
      </c>
      <c r="O102" s="32">
        <f>30*J102</f>
        <v>30</v>
      </c>
      <c r="P102" s="89">
        <f t="shared" si="78"/>
        <v>3300</v>
      </c>
      <c r="Q102" s="52" t="s">
        <v>318</v>
      </c>
      <c r="R102" s="33">
        <v>100</v>
      </c>
      <c r="S102" s="33">
        <v>100</v>
      </c>
      <c r="T102" s="33">
        <v>100</v>
      </c>
      <c r="U102" s="33">
        <v>100</v>
      </c>
      <c r="V102" s="81">
        <f>$R102*[1]Pesos!$B$13+$S102*[1]Pesos!$C$13+$T102*[1]Pesos!$D$13+$U102*[1]Pesos!$E$13</f>
        <v>100</v>
      </c>
      <c r="W102" s="94" t="s">
        <v>429</v>
      </c>
      <c r="X102" s="121"/>
      <c r="Y102" s="42"/>
      <c r="Z102" s="43"/>
      <c r="AA102" s="101"/>
      <c r="AB102" s="102"/>
    </row>
    <row r="103" spans="1:31" s="44" customFormat="1" ht="9.9499999999999993" customHeight="1" x14ac:dyDescent="0.15">
      <c r="A103" s="35"/>
      <c r="B103" s="35" t="s">
        <v>72</v>
      </c>
      <c r="C103" s="34" t="s">
        <v>93</v>
      </c>
      <c r="D103" s="39" t="s">
        <v>34</v>
      </c>
      <c r="E103" s="34" t="s">
        <v>43</v>
      </c>
      <c r="F103" s="37" t="s">
        <v>82</v>
      </c>
      <c r="G103" s="37" t="s">
        <v>83</v>
      </c>
      <c r="H103" s="38">
        <v>43248</v>
      </c>
      <c r="I103" s="38">
        <v>43252</v>
      </c>
      <c r="J103" s="35">
        <v>1</v>
      </c>
      <c r="K103" s="50">
        <f t="shared" si="114"/>
        <v>8</v>
      </c>
      <c r="L103" s="87">
        <f t="shared" si="121"/>
        <v>2368</v>
      </c>
      <c r="M103" s="87">
        <f t="shared" si="122"/>
        <v>1750</v>
      </c>
      <c r="N103" s="31">
        <f t="shared" si="123"/>
        <v>4118</v>
      </c>
      <c r="O103" s="32">
        <f>30*J103</f>
        <v>30</v>
      </c>
      <c r="P103" s="89">
        <f t="shared" si="78"/>
        <v>3300</v>
      </c>
      <c r="Q103" s="52" t="s">
        <v>318</v>
      </c>
      <c r="R103" s="33">
        <v>100</v>
      </c>
      <c r="S103" s="33">
        <v>100</v>
      </c>
      <c r="T103" s="33">
        <v>100</v>
      </c>
      <c r="U103" s="33">
        <v>100</v>
      </c>
      <c r="V103" s="81">
        <f>$R103*[1]Pesos!$B$13+$S103*[1]Pesos!$C$13+$T103*[1]Pesos!$D$13+$U103*[1]Pesos!$E$13</f>
        <v>100</v>
      </c>
      <c r="W103" s="94" t="s">
        <v>429</v>
      </c>
      <c r="X103" s="121"/>
      <c r="Y103" s="42"/>
      <c r="Z103" s="43"/>
      <c r="AA103" s="101"/>
      <c r="AB103" s="102"/>
    </row>
    <row r="104" spans="1:31" s="44" customFormat="1" ht="9.9499999999999993" customHeight="1" x14ac:dyDescent="0.15">
      <c r="A104" s="39"/>
      <c r="B104" s="55" t="s">
        <v>158</v>
      </c>
      <c r="C104" s="96" t="s">
        <v>203</v>
      </c>
      <c r="D104" s="55" t="s">
        <v>28</v>
      </c>
      <c r="E104" s="57" t="s">
        <v>43</v>
      </c>
      <c r="F104" s="55" t="s">
        <v>70</v>
      </c>
      <c r="G104" s="55" t="s">
        <v>202</v>
      </c>
      <c r="H104" s="41">
        <v>43252</v>
      </c>
      <c r="I104" s="41">
        <v>43252</v>
      </c>
      <c r="J104" s="37">
        <v>1</v>
      </c>
      <c r="K104" s="37">
        <v>6</v>
      </c>
      <c r="L104" s="87">
        <f t="shared" si="43"/>
        <v>1776</v>
      </c>
      <c r="M104" s="87">
        <f t="shared" si="44"/>
        <v>1750</v>
      </c>
      <c r="N104" s="31">
        <f t="shared" si="2"/>
        <v>3526</v>
      </c>
      <c r="O104" s="32">
        <f>60*J104</f>
        <v>60</v>
      </c>
      <c r="P104" s="89">
        <f t="shared" si="78"/>
        <v>6600</v>
      </c>
      <c r="Q104" s="53" t="s">
        <v>311</v>
      </c>
      <c r="R104" s="33">
        <v>50</v>
      </c>
      <c r="S104" s="33">
        <v>0</v>
      </c>
      <c r="T104" s="33">
        <v>50</v>
      </c>
      <c r="U104" s="33">
        <v>100</v>
      </c>
      <c r="V104" s="98">
        <f>$R104*[1]Pesos!$B$13+$S104*[1]Pesos!$C$13+$T104*[1]Pesos!$D$13+$U104*[1]Pesos!$E$13</f>
        <v>45</v>
      </c>
      <c r="W104" s="93" t="s">
        <v>429</v>
      </c>
      <c r="X104" s="121"/>
      <c r="Y104" s="23"/>
      <c r="Z104" s="23"/>
      <c r="AA104" s="23"/>
      <c r="AB104" s="23"/>
      <c r="AC104" s="23"/>
      <c r="AD104" s="23"/>
      <c r="AE104" s="23"/>
    </row>
    <row r="105" spans="1:31" s="44" customFormat="1" ht="9.9499999999999993" customHeight="1" x14ac:dyDescent="0.15">
      <c r="A105" s="39"/>
      <c r="B105" s="55" t="s">
        <v>158</v>
      </c>
      <c r="C105" s="96" t="s">
        <v>203</v>
      </c>
      <c r="D105" s="55" t="s">
        <v>28</v>
      </c>
      <c r="E105" s="57" t="s">
        <v>43</v>
      </c>
      <c r="F105" s="55" t="s">
        <v>70</v>
      </c>
      <c r="G105" s="55" t="s">
        <v>202</v>
      </c>
      <c r="H105" s="41">
        <v>43252</v>
      </c>
      <c r="I105" s="41">
        <v>43252</v>
      </c>
      <c r="J105" s="37">
        <v>1</v>
      </c>
      <c r="K105" s="37">
        <v>6</v>
      </c>
      <c r="L105" s="87">
        <f t="shared" ref="L105:L106" si="124">K105*$AB$6*J105</f>
        <v>1776</v>
      </c>
      <c r="M105" s="87">
        <f t="shared" ref="M105:M106" si="125">J105*$AD$2</f>
        <v>1750</v>
      </c>
      <c r="N105" s="31">
        <f t="shared" ref="N105:N106" si="126">L105+M105</f>
        <v>3526</v>
      </c>
      <c r="O105" s="32">
        <f>60*J105</f>
        <v>60</v>
      </c>
      <c r="P105" s="89">
        <f t="shared" si="78"/>
        <v>6600</v>
      </c>
      <c r="Q105" s="53" t="s">
        <v>311</v>
      </c>
      <c r="R105" s="33">
        <v>50</v>
      </c>
      <c r="S105" s="33">
        <v>0</v>
      </c>
      <c r="T105" s="33">
        <v>50</v>
      </c>
      <c r="U105" s="33">
        <v>100</v>
      </c>
      <c r="V105" s="98">
        <f>$R105*[1]Pesos!$B$13+$S105*[1]Pesos!$C$13+$T105*[1]Pesos!$D$13+$U105*[1]Pesos!$E$13</f>
        <v>45</v>
      </c>
      <c r="W105" s="93" t="s">
        <v>429</v>
      </c>
      <c r="X105" s="121"/>
      <c r="Y105" s="23"/>
      <c r="Z105" s="23"/>
      <c r="AA105" s="23"/>
      <c r="AB105" s="23"/>
      <c r="AC105" s="23"/>
      <c r="AD105" s="23"/>
      <c r="AE105" s="23"/>
    </row>
    <row r="106" spans="1:31" s="44" customFormat="1" ht="9.9499999999999993" customHeight="1" x14ac:dyDescent="0.15">
      <c r="A106" s="39"/>
      <c r="B106" s="55" t="s">
        <v>158</v>
      </c>
      <c r="C106" s="96" t="s">
        <v>203</v>
      </c>
      <c r="D106" s="55" t="s">
        <v>28</v>
      </c>
      <c r="E106" s="57" t="s">
        <v>43</v>
      </c>
      <c r="F106" s="55" t="s">
        <v>70</v>
      </c>
      <c r="G106" s="55" t="s">
        <v>202</v>
      </c>
      <c r="H106" s="41">
        <v>43252</v>
      </c>
      <c r="I106" s="41">
        <v>43252</v>
      </c>
      <c r="J106" s="37">
        <v>1</v>
      </c>
      <c r="K106" s="37">
        <v>6</v>
      </c>
      <c r="L106" s="87">
        <f t="shared" si="124"/>
        <v>1776</v>
      </c>
      <c r="M106" s="87">
        <f t="shared" si="125"/>
        <v>1750</v>
      </c>
      <c r="N106" s="31">
        <f t="shared" si="126"/>
        <v>3526</v>
      </c>
      <c r="O106" s="32">
        <f>60*J106</f>
        <v>60</v>
      </c>
      <c r="P106" s="89">
        <f t="shared" si="78"/>
        <v>6600</v>
      </c>
      <c r="Q106" s="53" t="s">
        <v>311</v>
      </c>
      <c r="R106" s="33">
        <v>50</v>
      </c>
      <c r="S106" s="33">
        <v>0</v>
      </c>
      <c r="T106" s="33">
        <v>50</v>
      </c>
      <c r="U106" s="33">
        <v>100</v>
      </c>
      <c r="V106" s="98">
        <f>$R106*[1]Pesos!$B$13+$S106*[1]Pesos!$C$13+$T106*[1]Pesos!$D$13+$U106*[1]Pesos!$E$13</f>
        <v>45</v>
      </c>
      <c r="W106" s="93" t="s">
        <v>429</v>
      </c>
      <c r="X106" s="121"/>
      <c r="Y106" s="23"/>
      <c r="Z106" s="23"/>
      <c r="AA106" s="23"/>
      <c r="AB106" s="23"/>
      <c r="AC106" s="23"/>
      <c r="AD106" s="23"/>
      <c r="AE106" s="23"/>
    </row>
    <row r="107" spans="1:31" s="44" customFormat="1" ht="9.9499999999999993" customHeight="1" x14ac:dyDescent="0.15">
      <c r="A107" s="35"/>
      <c r="B107" s="39" t="s">
        <v>432</v>
      </c>
      <c r="C107" s="112" t="s">
        <v>431</v>
      </c>
      <c r="D107" s="39" t="s">
        <v>29</v>
      </c>
      <c r="E107" s="54" t="s">
        <v>43</v>
      </c>
      <c r="F107" s="39" t="s">
        <v>433</v>
      </c>
      <c r="G107" s="60" t="s">
        <v>75</v>
      </c>
      <c r="H107" s="41">
        <v>43252</v>
      </c>
      <c r="I107" s="41">
        <v>43252</v>
      </c>
      <c r="J107" s="50">
        <v>1</v>
      </c>
      <c r="K107" s="50">
        <v>5</v>
      </c>
      <c r="L107" s="87">
        <f t="shared" si="43"/>
        <v>1480</v>
      </c>
      <c r="M107" s="87">
        <f t="shared" si="44"/>
        <v>1750</v>
      </c>
      <c r="N107" s="31">
        <f t="shared" si="2"/>
        <v>3230</v>
      </c>
      <c r="O107" s="32">
        <v>32</v>
      </c>
      <c r="P107" s="108"/>
      <c r="Q107" s="53"/>
      <c r="R107" s="33">
        <v>100</v>
      </c>
      <c r="S107" s="33">
        <v>50</v>
      </c>
      <c r="T107" s="33">
        <v>50</v>
      </c>
      <c r="U107" s="33">
        <v>100</v>
      </c>
      <c r="V107" s="81">
        <f>$R107*[1]Pesos!$B$13+$S107*[1]Pesos!$C$13+$T107*[1]Pesos!$D$13+$U107*[1]Pesos!$E$13</f>
        <v>75</v>
      </c>
      <c r="W107" s="93" t="s">
        <v>429</v>
      </c>
      <c r="X107" s="23"/>
      <c r="Y107" s="23"/>
      <c r="Z107" s="23"/>
      <c r="AA107" s="23"/>
      <c r="AB107" s="23"/>
      <c r="AC107" s="23"/>
      <c r="AD107" s="23"/>
      <c r="AE107" s="23"/>
    </row>
    <row r="108" spans="1:31" s="44" customFormat="1" ht="9.9499999999999993" customHeight="1" x14ac:dyDescent="0.15">
      <c r="A108" s="39"/>
      <c r="B108" s="39" t="s">
        <v>272</v>
      </c>
      <c r="C108" s="61" t="s">
        <v>354</v>
      </c>
      <c r="D108" s="36" t="s">
        <v>438</v>
      </c>
      <c r="E108" s="54" t="s">
        <v>43</v>
      </c>
      <c r="F108" s="62" t="s">
        <v>273</v>
      </c>
      <c r="G108" s="62" t="s">
        <v>274</v>
      </c>
      <c r="H108" s="60">
        <v>43252</v>
      </c>
      <c r="I108" s="60">
        <v>43256</v>
      </c>
      <c r="J108" s="40">
        <v>1</v>
      </c>
      <c r="K108" s="73">
        <v>7</v>
      </c>
      <c r="L108" s="87">
        <f t="shared" si="43"/>
        <v>2072</v>
      </c>
      <c r="M108" s="87">
        <f t="shared" si="44"/>
        <v>1750</v>
      </c>
      <c r="N108" s="31">
        <f t="shared" si="2"/>
        <v>3822</v>
      </c>
      <c r="O108" s="32">
        <v>32</v>
      </c>
      <c r="P108" s="89">
        <f t="shared" ref="P108:P140" si="127">O108*$AE$2</f>
        <v>3520</v>
      </c>
      <c r="Q108" s="34" t="s">
        <v>328</v>
      </c>
      <c r="R108" s="33">
        <v>50</v>
      </c>
      <c r="S108" s="33">
        <v>50</v>
      </c>
      <c r="T108" s="33">
        <v>50</v>
      </c>
      <c r="U108" s="33">
        <v>100</v>
      </c>
      <c r="V108" s="81">
        <f>$R108*[1]Pesos!$B$13+$S108*[1]Pesos!$C$13+$T108*[1]Pesos!$D$13+$U108*[1]Pesos!$E$13</f>
        <v>55</v>
      </c>
      <c r="W108" s="92" t="s">
        <v>427</v>
      </c>
      <c r="X108" s="121"/>
      <c r="Y108" s="23"/>
      <c r="Z108" s="23"/>
      <c r="AA108" s="23"/>
      <c r="AB108" s="23"/>
      <c r="AC108" s="23"/>
      <c r="AD108" s="23"/>
      <c r="AE108" s="23"/>
    </row>
    <row r="109" spans="1:31" s="44" customFormat="1" ht="9.9499999999999993" customHeight="1" x14ac:dyDescent="0.15">
      <c r="A109" s="39"/>
      <c r="B109" s="39" t="s">
        <v>272</v>
      </c>
      <c r="C109" s="61" t="s">
        <v>354</v>
      </c>
      <c r="D109" s="36" t="s">
        <v>29</v>
      </c>
      <c r="E109" s="54" t="s">
        <v>43</v>
      </c>
      <c r="F109" s="62" t="s">
        <v>273</v>
      </c>
      <c r="G109" s="62" t="s">
        <v>274</v>
      </c>
      <c r="H109" s="60">
        <v>43252</v>
      </c>
      <c r="I109" s="60">
        <v>43256</v>
      </c>
      <c r="J109" s="40">
        <v>1</v>
      </c>
      <c r="K109" s="73">
        <v>7</v>
      </c>
      <c r="L109" s="87">
        <f t="shared" ref="L109" si="128">K109*$AB$6*J109</f>
        <v>2072</v>
      </c>
      <c r="M109" s="87">
        <f t="shared" ref="M109" si="129">J109*$AD$2</f>
        <v>1750</v>
      </c>
      <c r="N109" s="31">
        <f t="shared" ref="N109" si="130">L109+M109</f>
        <v>3822</v>
      </c>
      <c r="O109" s="32">
        <v>32</v>
      </c>
      <c r="P109" s="89">
        <f t="shared" si="127"/>
        <v>3520</v>
      </c>
      <c r="Q109" s="34" t="s">
        <v>328</v>
      </c>
      <c r="R109" s="33">
        <v>50</v>
      </c>
      <c r="S109" s="33">
        <v>50</v>
      </c>
      <c r="T109" s="33">
        <v>50</v>
      </c>
      <c r="U109" s="33">
        <v>100</v>
      </c>
      <c r="V109" s="81">
        <f>$R109*[1]Pesos!$B$13+$S109*[1]Pesos!$C$13+$T109*[1]Pesos!$D$13+$U109*[1]Pesos!$E$13</f>
        <v>55</v>
      </c>
      <c r="W109" s="92" t="s">
        <v>427</v>
      </c>
      <c r="X109" s="121"/>
      <c r="Y109" s="23"/>
      <c r="Z109" s="23"/>
      <c r="AA109" s="23"/>
      <c r="AB109" s="23"/>
      <c r="AC109" s="23"/>
      <c r="AD109" s="23"/>
      <c r="AE109" s="23"/>
    </row>
    <row r="110" spans="1:31" s="44" customFormat="1" ht="9.9499999999999993" customHeight="1" x14ac:dyDescent="0.15">
      <c r="A110" s="35"/>
      <c r="B110" s="35" t="s">
        <v>72</v>
      </c>
      <c r="C110" s="64" t="s">
        <v>357</v>
      </c>
      <c r="D110" s="66" t="s">
        <v>37</v>
      </c>
      <c r="E110" s="34" t="s">
        <v>183</v>
      </c>
      <c r="F110" s="60" t="s">
        <v>358</v>
      </c>
      <c r="G110" s="60" t="s">
        <v>358</v>
      </c>
      <c r="H110" s="60">
        <v>43255</v>
      </c>
      <c r="I110" s="60">
        <v>43259</v>
      </c>
      <c r="J110" s="37">
        <v>1</v>
      </c>
      <c r="K110" s="50">
        <f t="shared" ref="K110:K118" si="131">I110-H110+1+3</f>
        <v>8</v>
      </c>
      <c r="L110" s="87">
        <f t="shared" si="43"/>
        <v>2368</v>
      </c>
      <c r="M110" s="87">
        <f t="shared" si="44"/>
        <v>1750</v>
      </c>
      <c r="N110" s="31">
        <f t="shared" si="2"/>
        <v>4118</v>
      </c>
      <c r="O110" s="32">
        <f>60*J110</f>
        <v>60</v>
      </c>
      <c r="P110" s="89">
        <f t="shared" si="127"/>
        <v>6600</v>
      </c>
      <c r="Q110" s="34"/>
      <c r="R110" s="33">
        <v>100</v>
      </c>
      <c r="S110" s="33">
        <v>50</v>
      </c>
      <c r="T110" s="33">
        <v>100</v>
      </c>
      <c r="U110" s="33">
        <v>100</v>
      </c>
      <c r="V110" s="95">
        <v>70</v>
      </c>
      <c r="W110" s="94" t="s">
        <v>429</v>
      </c>
      <c r="X110" s="121"/>
      <c r="Y110" s="42"/>
    </row>
    <row r="111" spans="1:31" s="44" customFormat="1" ht="9.9499999999999993" customHeight="1" x14ac:dyDescent="0.15">
      <c r="A111" s="35"/>
      <c r="B111" s="35" t="s">
        <v>72</v>
      </c>
      <c r="C111" s="64" t="s">
        <v>357</v>
      </c>
      <c r="D111" s="66" t="s">
        <v>37</v>
      </c>
      <c r="E111" s="34" t="s">
        <v>183</v>
      </c>
      <c r="F111" s="60" t="s">
        <v>358</v>
      </c>
      <c r="G111" s="60" t="s">
        <v>358</v>
      </c>
      <c r="H111" s="60">
        <v>43255</v>
      </c>
      <c r="I111" s="60">
        <v>43259</v>
      </c>
      <c r="J111" s="37">
        <v>1</v>
      </c>
      <c r="K111" s="50">
        <f t="shared" si="131"/>
        <v>8</v>
      </c>
      <c r="L111" s="87">
        <f t="shared" ref="L111:L112" si="132">K111*$AB$6*J111</f>
        <v>2368</v>
      </c>
      <c r="M111" s="87">
        <f t="shared" ref="M111:M112" si="133">J111*$AD$2</f>
        <v>1750</v>
      </c>
      <c r="N111" s="31">
        <f t="shared" ref="N111:N112" si="134">L111+M111</f>
        <v>4118</v>
      </c>
      <c r="O111" s="32">
        <f>60*J111</f>
        <v>60</v>
      </c>
      <c r="P111" s="89">
        <f t="shared" si="127"/>
        <v>6600</v>
      </c>
      <c r="Q111" s="34"/>
      <c r="R111" s="33">
        <v>100</v>
      </c>
      <c r="S111" s="33">
        <v>50</v>
      </c>
      <c r="T111" s="33">
        <v>100</v>
      </c>
      <c r="U111" s="33">
        <v>100</v>
      </c>
      <c r="V111" s="95">
        <v>70</v>
      </c>
      <c r="W111" s="94" t="s">
        <v>429</v>
      </c>
      <c r="X111" s="121"/>
      <c r="Y111" s="42"/>
    </row>
    <row r="112" spans="1:31" s="44" customFormat="1" ht="9.9499999999999993" customHeight="1" x14ac:dyDescent="0.15">
      <c r="A112" s="35"/>
      <c r="B112" s="35" t="s">
        <v>72</v>
      </c>
      <c r="C112" s="64" t="s">
        <v>357</v>
      </c>
      <c r="D112" s="66" t="s">
        <v>37</v>
      </c>
      <c r="E112" s="34" t="s">
        <v>183</v>
      </c>
      <c r="F112" s="60" t="s">
        <v>358</v>
      </c>
      <c r="G112" s="60" t="s">
        <v>358</v>
      </c>
      <c r="H112" s="60">
        <v>43255</v>
      </c>
      <c r="I112" s="60">
        <v>43259</v>
      </c>
      <c r="J112" s="37">
        <v>1</v>
      </c>
      <c r="K112" s="50">
        <f t="shared" si="131"/>
        <v>8</v>
      </c>
      <c r="L112" s="87">
        <f t="shared" si="132"/>
        <v>2368</v>
      </c>
      <c r="M112" s="87">
        <f t="shared" si="133"/>
        <v>1750</v>
      </c>
      <c r="N112" s="31">
        <f t="shared" si="134"/>
        <v>4118</v>
      </c>
      <c r="O112" s="32">
        <f>60*J112</f>
        <v>60</v>
      </c>
      <c r="P112" s="89">
        <f t="shared" si="127"/>
        <v>6600</v>
      </c>
      <c r="Q112" s="34"/>
      <c r="R112" s="33">
        <v>100</v>
      </c>
      <c r="S112" s="33">
        <v>50</v>
      </c>
      <c r="T112" s="33">
        <v>100</v>
      </c>
      <c r="U112" s="33">
        <v>100</v>
      </c>
      <c r="V112" s="95">
        <v>70</v>
      </c>
      <c r="W112" s="94" t="s">
        <v>429</v>
      </c>
      <c r="X112" s="121"/>
      <c r="Y112" s="42"/>
    </row>
    <row r="113" spans="1:31" s="44" customFormat="1" ht="9.9499999999999993" customHeight="1" x14ac:dyDescent="0.15">
      <c r="A113" s="35"/>
      <c r="B113" s="35" t="s">
        <v>72</v>
      </c>
      <c r="C113" s="34" t="s">
        <v>360</v>
      </c>
      <c r="D113" s="66" t="s">
        <v>453</v>
      </c>
      <c r="E113" s="34" t="s">
        <v>114</v>
      </c>
      <c r="F113" s="60" t="s">
        <v>82</v>
      </c>
      <c r="G113" s="60" t="s">
        <v>83</v>
      </c>
      <c r="H113" s="60">
        <v>43256</v>
      </c>
      <c r="I113" s="60">
        <v>43259</v>
      </c>
      <c r="J113" s="37">
        <v>1</v>
      </c>
      <c r="K113" s="50">
        <f t="shared" si="131"/>
        <v>7</v>
      </c>
      <c r="L113" s="87">
        <f t="shared" si="43"/>
        <v>2072</v>
      </c>
      <c r="M113" s="87">
        <f t="shared" si="44"/>
        <v>1750</v>
      </c>
      <c r="N113" s="31">
        <f t="shared" si="2"/>
        <v>3822</v>
      </c>
      <c r="O113" s="32">
        <v>40</v>
      </c>
      <c r="P113" s="89">
        <f t="shared" si="127"/>
        <v>4400</v>
      </c>
      <c r="Q113" s="34"/>
      <c r="R113" s="33">
        <v>100</v>
      </c>
      <c r="S113" s="33">
        <v>50</v>
      </c>
      <c r="T113" s="33">
        <v>50</v>
      </c>
      <c r="U113" s="33">
        <v>100</v>
      </c>
      <c r="V113" s="81">
        <f>$R113*[1]Pesos!$B$13+$S113*[1]Pesos!$C$13+$T113*[1]Pesos!$D$13+$U113*[1]Pesos!$E$13</f>
        <v>75</v>
      </c>
      <c r="W113" s="94" t="s">
        <v>429</v>
      </c>
      <c r="X113" s="121"/>
    </row>
    <row r="114" spans="1:31" s="44" customFormat="1" ht="9.9499999999999993" customHeight="1" x14ac:dyDescent="0.15">
      <c r="A114" s="35"/>
      <c r="B114" s="35" t="s">
        <v>72</v>
      </c>
      <c r="C114" s="34" t="s">
        <v>360</v>
      </c>
      <c r="D114" s="66" t="s">
        <v>454</v>
      </c>
      <c r="E114" s="34" t="s">
        <v>114</v>
      </c>
      <c r="F114" s="60" t="s">
        <v>82</v>
      </c>
      <c r="G114" s="60" t="s">
        <v>83</v>
      </c>
      <c r="H114" s="60">
        <v>43256</v>
      </c>
      <c r="I114" s="60">
        <v>43259</v>
      </c>
      <c r="J114" s="37">
        <v>1</v>
      </c>
      <c r="K114" s="50">
        <f t="shared" si="131"/>
        <v>7</v>
      </c>
      <c r="L114" s="87">
        <f t="shared" ref="L114" si="135">K114*$AB$6*J114</f>
        <v>2072</v>
      </c>
      <c r="M114" s="87">
        <f t="shared" ref="M114" si="136">J114*$AD$2</f>
        <v>1750</v>
      </c>
      <c r="N114" s="31">
        <f t="shared" ref="N114" si="137">L114+M114</f>
        <v>3822</v>
      </c>
      <c r="O114" s="32">
        <v>40</v>
      </c>
      <c r="P114" s="89">
        <f t="shared" si="127"/>
        <v>4400</v>
      </c>
      <c r="Q114" s="34"/>
      <c r="R114" s="33">
        <v>100</v>
      </c>
      <c r="S114" s="33">
        <v>50</v>
      </c>
      <c r="T114" s="33">
        <v>50</v>
      </c>
      <c r="U114" s="33">
        <v>100</v>
      </c>
      <c r="V114" s="81">
        <f>$R114*[1]Pesos!$B$13+$S114*[1]Pesos!$C$13+$T114*[1]Pesos!$D$13+$U114*[1]Pesos!$E$13</f>
        <v>75</v>
      </c>
      <c r="W114" s="94" t="s">
        <v>429</v>
      </c>
      <c r="X114" s="121"/>
    </row>
    <row r="115" spans="1:31" s="44" customFormat="1" ht="9.9499999999999993" customHeight="1" x14ac:dyDescent="0.15">
      <c r="A115" s="39"/>
      <c r="B115" s="48" t="s">
        <v>158</v>
      </c>
      <c r="C115" s="49" t="s">
        <v>227</v>
      </c>
      <c r="D115" s="50" t="s">
        <v>28</v>
      </c>
      <c r="E115" s="49" t="s">
        <v>191</v>
      </c>
      <c r="F115" s="48" t="s">
        <v>228</v>
      </c>
      <c r="G115" s="48" t="s">
        <v>83</v>
      </c>
      <c r="H115" s="51">
        <v>43262</v>
      </c>
      <c r="I115" s="51">
        <v>43266</v>
      </c>
      <c r="J115" s="36">
        <v>1</v>
      </c>
      <c r="K115" s="50">
        <f t="shared" si="131"/>
        <v>8</v>
      </c>
      <c r="L115" s="87">
        <f t="shared" si="43"/>
        <v>2368</v>
      </c>
      <c r="M115" s="87">
        <f t="shared" si="44"/>
        <v>1750</v>
      </c>
      <c r="N115" s="31">
        <f t="shared" si="2"/>
        <v>4118</v>
      </c>
      <c r="O115" s="32">
        <f>60*J115</f>
        <v>60</v>
      </c>
      <c r="P115" s="89">
        <f t="shared" si="127"/>
        <v>6600</v>
      </c>
      <c r="Q115" s="50" t="s">
        <v>397</v>
      </c>
      <c r="R115" s="33">
        <v>100</v>
      </c>
      <c r="S115" s="33">
        <v>0</v>
      </c>
      <c r="T115" s="33">
        <v>100</v>
      </c>
      <c r="U115" s="33">
        <v>50</v>
      </c>
      <c r="V115" s="81">
        <f>$R115*[1]Pesos!$B$13+$S115*[1]Pesos!$C$13+$T115*[1]Pesos!$D$13+$U115*[1]Pesos!$E$13</f>
        <v>75</v>
      </c>
      <c r="W115" s="94" t="s">
        <v>429</v>
      </c>
      <c r="X115" s="121"/>
    </row>
    <row r="116" spans="1:31" s="44" customFormat="1" ht="9.9499999999999993" customHeight="1" x14ac:dyDescent="0.15">
      <c r="A116" s="39"/>
      <c r="B116" s="35" t="s">
        <v>123</v>
      </c>
      <c r="C116" s="64" t="s">
        <v>129</v>
      </c>
      <c r="D116" s="39" t="s">
        <v>32</v>
      </c>
      <c r="E116" s="34" t="s">
        <v>42</v>
      </c>
      <c r="F116" s="37" t="s">
        <v>130</v>
      </c>
      <c r="G116" s="37" t="s">
        <v>131</v>
      </c>
      <c r="H116" s="38">
        <v>43262</v>
      </c>
      <c r="I116" s="38">
        <v>43264</v>
      </c>
      <c r="J116" s="35">
        <v>1</v>
      </c>
      <c r="K116" s="50">
        <f t="shared" si="131"/>
        <v>6</v>
      </c>
      <c r="L116" s="87">
        <f t="shared" si="43"/>
        <v>1776</v>
      </c>
      <c r="M116" s="87">
        <f t="shared" si="44"/>
        <v>1750</v>
      </c>
      <c r="N116" s="31">
        <f t="shared" si="2"/>
        <v>3526</v>
      </c>
      <c r="O116" s="40">
        <f>J116*12</f>
        <v>12</v>
      </c>
      <c r="P116" s="89">
        <f t="shared" si="127"/>
        <v>1320</v>
      </c>
      <c r="Q116" s="34" t="s">
        <v>278</v>
      </c>
      <c r="R116" s="33">
        <v>50</v>
      </c>
      <c r="S116" s="33">
        <v>0</v>
      </c>
      <c r="T116" s="33">
        <v>100</v>
      </c>
      <c r="U116" s="33">
        <v>0</v>
      </c>
      <c r="V116" s="81">
        <f>$R116*[1]Pesos!$B$13+$S116*[1]Pesos!$C$13+$T116*[1]Pesos!$D$13+$U116*[1]Pesos!$E$13</f>
        <v>50</v>
      </c>
      <c r="W116" s="97" t="s">
        <v>427</v>
      </c>
      <c r="X116" s="121"/>
      <c r="Y116" s="23"/>
      <c r="Z116" s="23"/>
      <c r="AA116" s="23"/>
      <c r="AB116" s="23"/>
      <c r="AC116" s="23"/>
      <c r="AD116" s="23"/>
      <c r="AE116" s="23"/>
    </row>
    <row r="117" spans="1:31" s="44" customFormat="1" ht="9.9499999999999993" customHeight="1" x14ac:dyDescent="0.15">
      <c r="A117" s="39"/>
      <c r="B117" s="35" t="s">
        <v>123</v>
      </c>
      <c r="C117" s="64" t="s">
        <v>129</v>
      </c>
      <c r="D117" s="39" t="s">
        <v>32</v>
      </c>
      <c r="E117" s="34" t="s">
        <v>42</v>
      </c>
      <c r="F117" s="37" t="s">
        <v>130</v>
      </c>
      <c r="G117" s="37" t="s">
        <v>131</v>
      </c>
      <c r="H117" s="38">
        <v>43262</v>
      </c>
      <c r="I117" s="38">
        <v>43264</v>
      </c>
      <c r="J117" s="35">
        <v>1</v>
      </c>
      <c r="K117" s="50">
        <f t="shared" si="131"/>
        <v>6</v>
      </c>
      <c r="L117" s="87">
        <f t="shared" ref="L117:L118" si="138">K117*$AB$6*J117</f>
        <v>1776</v>
      </c>
      <c r="M117" s="87">
        <f t="shared" ref="M117:M118" si="139">J117*$AD$2</f>
        <v>1750</v>
      </c>
      <c r="N117" s="31">
        <f t="shared" ref="N117:N118" si="140">L117+M117</f>
        <v>3526</v>
      </c>
      <c r="O117" s="40">
        <f>J117*12</f>
        <v>12</v>
      </c>
      <c r="P117" s="89">
        <f t="shared" si="127"/>
        <v>1320</v>
      </c>
      <c r="Q117" s="34" t="s">
        <v>278</v>
      </c>
      <c r="R117" s="33">
        <v>50</v>
      </c>
      <c r="S117" s="33">
        <v>0</v>
      </c>
      <c r="T117" s="33">
        <v>100</v>
      </c>
      <c r="U117" s="33">
        <v>0</v>
      </c>
      <c r="V117" s="81">
        <f>$R117*[1]Pesos!$B$13+$S117*[1]Pesos!$C$13+$T117*[1]Pesos!$D$13+$U117*[1]Pesos!$E$13</f>
        <v>50</v>
      </c>
      <c r="W117" s="97" t="s">
        <v>427</v>
      </c>
      <c r="X117" s="121"/>
      <c r="Y117" s="23"/>
      <c r="Z117" s="23"/>
      <c r="AA117" s="23"/>
      <c r="AB117" s="23"/>
      <c r="AC117" s="23"/>
      <c r="AD117" s="23"/>
      <c r="AE117" s="23"/>
    </row>
    <row r="118" spans="1:31" s="44" customFormat="1" ht="9.9499999999999993" customHeight="1" x14ac:dyDescent="0.15">
      <c r="A118" s="39"/>
      <c r="B118" s="35" t="s">
        <v>123</v>
      </c>
      <c r="C118" s="64" t="s">
        <v>129</v>
      </c>
      <c r="D118" s="39" t="s">
        <v>32</v>
      </c>
      <c r="E118" s="34" t="s">
        <v>42</v>
      </c>
      <c r="F118" s="37" t="s">
        <v>130</v>
      </c>
      <c r="G118" s="37" t="s">
        <v>131</v>
      </c>
      <c r="H118" s="38">
        <v>43262</v>
      </c>
      <c r="I118" s="38">
        <v>43264</v>
      </c>
      <c r="J118" s="35">
        <v>1</v>
      </c>
      <c r="K118" s="50">
        <f t="shared" si="131"/>
        <v>6</v>
      </c>
      <c r="L118" s="87">
        <f t="shared" si="138"/>
        <v>1776</v>
      </c>
      <c r="M118" s="87">
        <f t="shared" si="139"/>
        <v>1750</v>
      </c>
      <c r="N118" s="31">
        <f t="shared" si="140"/>
        <v>3526</v>
      </c>
      <c r="O118" s="40">
        <f>J118*12</f>
        <v>12</v>
      </c>
      <c r="P118" s="89">
        <f t="shared" si="127"/>
        <v>1320</v>
      </c>
      <c r="Q118" s="34" t="s">
        <v>278</v>
      </c>
      <c r="R118" s="33">
        <v>50</v>
      </c>
      <c r="S118" s="33">
        <v>0</v>
      </c>
      <c r="T118" s="33">
        <v>100</v>
      </c>
      <c r="U118" s="33">
        <v>0</v>
      </c>
      <c r="V118" s="81">
        <f>$R118*[1]Pesos!$B$13+$S118*[1]Pesos!$C$13+$T118*[1]Pesos!$D$13+$U118*[1]Pesos!$E$13</f>
        <v>50</v>
      </c>
      <c r="W118" s="97" t="s">
        <v>427</v>
      </c>
      <c r="X118" s="121"/>
      <c r="Y118" s="23"/>
      <c r="Z118" s="23"/>
      <c r="AA118" s="23"/>
      <c r="AB118" s="23"/>
      <c r="AC118" s="23"/>
      <c r="AD118" s="23"/>
      <c r="AE118" s="23"/>
    </row>
    <row r="119" spans="1:31" s="44" customFormat="1" ht="9.9499999999999993" customHeight="1" x14ac:dyDescent="0.15">
      <c r="A119" s="35"/>
      <c r="B119" s="35" t="s">
        <v>346</v>
      </c>
      <c r="C119" s="34" t="s">
        <v>334</v>
      </c>
      <c r="D119" s="66" t="s">
        <v>31</v>
      </c>
      <c r="E119" s="34" t="s">
        <v>349</v>
      </c>
      <c r="F119" s="37" t="s">
        <v>263</v>
      </c>
      <c r="G119" s="37" t="s">
        <v>264</v>
      </c>
      <c r="H119" s="60">
        <v>43263</v>
      </c>
      <c r="I119" s="60">
        <v>43266</v>
      </c>
      <c r="J119" s="35">
        <v>1</v>
      </c>
      <c r="K119" s="36">
        <v>6</v>
      </c>
      <c r="L119" s="87">
        <f t="shared" si="43"/>
        <v>1776</v>
      </c>
      <c r="M119" s="87">
        <f t="shared" si="44"/>
        <v>1750</v>
      </c>
      <c r="N119" s="31">
        <f t="shared" si="2"/>
        <v>3526</v>
      </c>
      <c r="O119" s="32">
        <v>40</v>
      </c>
      <c r="P119" s="89">
        <f t="shared" si="127"/>
        <v>4400</v>
      </c>
      <c r="Q119" s="34"/>
      <c r="R119" s="33">
        <v>100</v>
      </c>
      <c r="S119" s="33">
        <v>50</v>
      </c>
      <c r="T119" s="33">
        <v>50</v>
      </c>
      <c r="U119" s="33">
        <v>100</v>
      </c>
      <c r="V119" s="81">
        <f>$R119*[1]Pesos!$B$13+$S119*[1]Pesos!$C$13+$T119*[1]Pesos!$D$13+$U119*[1]Pesos!$E$13</f>
        <v>75</v>
      </c>
      <c r="W119" s="93" t="s">
        <v>429</v>
      </c>
      <c r="X119" s="121"/>
    </row>
    <row r="120" spans="1:31" s="44" customFormat="1" ht="9.9499999999999993" customHeight="1" x14ac:dyDescent="0.15">
      <c r="A120" s="48"/>
      <c r="B120" s="48" t="s">
        <v>72</v>
      </c>
      <c r="C120" s="49" t="s">
        <v>185</v>
      </c>
      <c r="D120" s="50" t="s">
        <v>28</v>
      </c>
      <c r="E120" s="54" t="s">
        <v>43</v>
      </c>
      <c r="F120" s="39" t="s">
        <v>82</v>
      </c>
      <c r="G120" s="39" t="s">
        <v>83</v>
      </c>
      <c r="H120" s="38">
        <v>43269</v>
      </c>
      <c r="I120" s="38">
        <v>43273</v>
      </c>
      <c r="J120" s="36">
        <v>1</v>
      </c>
      <c r="K120" s="50">
        <f t="shared" ref="K120:K125" si="141">I120-H120+1+3</f>
        <v>8</v>
      </c>
      <c r="L120" s="87">
        <f t="shared" si="43"/>
        <v>2368</v>
      </c>
      <c r="M120" s="87">
        <f t="shared" si="44"/>
        <v>1750</v>
      </c>
      <c r="N120" s="31">
        <f t="shared" si="2"/>
        <v>4118</v>
      </c>
      <c r="O120" s="32">
        <f>30*J120</f>
        <v>30</v>
      </c>
      <c r="P120" s="89">
        <f t="shared" si="127"/>
        <v>3300</v>
      </c>
      <c r="Q120" s="52" t="s">
        <v>305</v>
      </c>
      <c r="R120" s="33">
        <v>100</v>
      </c>
      <c r="S120" s="33">
        <v>100</v>
      </c>
      <c r="T120" s="33">
        <v>100</v>
      </c>
      <c r="U120" s="33">
        <v>100</v>
      </c>
      <c r="V120" s="81">
        <f>$R120*[1]Pesos!$B$13+$S120*[1]Pesos!$C$13+$T120*[1]Pesos!$D$13+$U120*[1]Pesos!$E$13</f>
        <v>100</v>
      </c>
      <c r="W120" s="94" t="s">
        <v>429</v>
      </c>
      <c r="X120" s="121"/>
      <c r="Y120" s="42"/>
      <c r="Z120" s="43"/>
      <c r="AA120" s="101"/>
      <c r="AB120" s="102"/>
    </row>
    <row r="121" spans="1:31" s="44" customFormat="1" ht="9.9499999999999993" customHeight="1" x14ac:dyDescent="0.15">
      <c r="A121" s="48"/>
      <c r="B121" s="48" t="s">
        <v>72</v>
      </c>
      <c r="C121" s="49" t="s">
        <v>185</v>
      </c>
      <c r="D121" s="50" t="s">
        <v>29</v>
      </c>
      <c r="E121" s="54" t="s">
        <v>43</v>
      </c>
      <c r="F121" s="39" t="s">
        <v>82</v>
      </c>
      <c r="G121" s="39" t="s">
        <v>83</v>
      </c>
      <c r="H121" s="38">
        <v>43269</v>
      </c>
      <c r="I121" s="38">
        <v>43273</v>
      </c>
      <c r="J121" s="36">
        <v>1</v>
      </c>
      <c r="K121" s="50">
        <f t="shared" si="141"/>
        <v>8</v>
      </c>
      <c r="L121" s="87">
        <f t="shared" ref="L121" si="142">K121*$AB$6*J121</f>
        <v>2368</v>
      </c>
      <c r="M121" s="87">
        <f t="shared" ref="M121" si="143">J121*$AD$2</f>
        <v>1750</v>
      </c>
      <c r="N121" s="31">
        <f t="shared" ref="N121" si="144">L121+M121</f>
        <v>4118</v>
      </c>
      <c r="O121" s="32">
        <f>30*J121</f>
        <v>30</v>
      </c>
      <c r="P121" s="89">
        <f t="shared" si="127"/>
        <v>3300</v>
      </c>
      <c r="Q121" s="52" t="s">
        <v>305</v>
      </c>
      <c r="R121" s="33">
        <v>100</v>
      </c>
      <c r="S121" s="33">
        <v>100</v>
      </c>
      <c r="T121" s="33">
        <v>100</v>
      </c>
      <c r="U121" s="33">
        <v>100</v>
      </c>
      <c r="V121" s="81">
        <f>$R121*[1]Pesos!$B$13+$S121*[1]Pesos!$C$13+$T121*[1]Pesos!$D$13+$U121*[1]Pesos!$E$13</f>
        <v>100</v>
      </c>
      <c r="W121" s="94" t="s">
        <v>429</v>
      </c>
      <c r="X121" s="121"/>
      <c r="Y121" s="42"/>
      <c r="Z121" s="43"/>
      <c r="AA121" s="101"/>
      <c r="AB121" s="102"/>
    </row>
    <row r="122" spans="1:31" s="44" customFormat="1" ht="9.9499999999999993" customHeight="1" x14ac:dyDescent="0.15">
      <c r="A122" s="35"/>
      <c r="B122" s="37" t="s">
        <v>361</v>
      </c>
      <c r="C122" s="69" t="s">
        <v>412</v>
      </c>
      <c r="D122" s="66" t="s">
        <v>37</v>
      </c>
      <c r="E122" s="70" t="s">
        <v>42</v>
      </c>
      <c r="F122" s="60" t="s">
        <v>145</v>
      </c>
      <c r="G122" s="60" t="s">
        <v>146</v>
      </c>
      <c r="H122" s="60">
        <v>43269</v>
      </c>
      <c r="I122" s="60">
        <v>43270</v>
      </c>
      <c r="J122" s="50">
        <v>1</v>
      </c>
      <c r="K122" s="50">
        <f t="shared" si="141"/>
        <v>5</v>
      </c>
      <c r="L122" s="87">
        <f t="shared" si="43"/>
        <v>1480</v>
      </c>
      <c r="M122" s="87">
        <f t="shared" si="44"/>
        <v>1750</v>
      </c>
      <c r="N122" s="31">
        <f t="shared" ref="N122:N234" si="145">L122+M122</f>
        <v>3230</v>
      </c>
      <c r="O122" s="32">
        <v>60</v>
      </c>
      <c r="P122" s="89">
        <f t="shared" si="127"/>
        <v>6600</v>
      </c>
      <c r="Q122" s="34"/>
      <c r="R122" s="33">
        <v>50</v>
      </c>
      <c r="S122" s="33">
        <v>0</v>
      </c>
      <c r="T122" s="33">
        <v>0</v>
      </c>
      <c r="U122" s="33">
        <v>100</v>
      </c>
      <c r="V122" s="98">
        <f>$R122*[1]Pesos!$B$13+$S122*[1]Pesos!$C$13+$T122*[1]Pesos!$D$13+$U122*[1]Pesos!$E$13</f>
        <v>30</v>
      </c>
      <c r="W122" s="94" t="s">
        <v>429</v>
      </c>
      <c r="X122" s="121"/>
      <c r="Y122" s="23"/>
      <c r="Z122" s="23"/>
      <c r="AA122" s="23"/>
      <c r="AB122" s="23"/>
      <c r="AC122" s="23"/>
      <c r="AD122" s="23"/>
      <c r="AE122" s="23"/>
    </row>
    <row r="123" spans="1:31" s="44" customFormat="1" ht="9.9499999999999993" customHeight="1" x14ac:dyDescent="0.15">
      <c r="A123" s="35"/>
      <c r="B123" s="37" t="s">
        <v>361</v>
      </c>
      <c r="C123" s="69" t="s">
        <v>412</v>
      </c>
      <c r="D123" s="66" t="s">
        <v>37</v>
      </c>
      <c r="E123" s="70" t="s">
        <v>42</v>
      </c>
      <c r="F123" s="60" t="s">
        <v>145</v>
      </c>
      <c r="G123" s="60" t="s">
        <v>146</v>
      </c>
      <c r="H123" s="60">
        <v>43269</v>
      </c>
      <c r="I123" s="60">
        <v>43270</v>
      </c>
      <c r="J123" s="50">
        <v>1</v>
      </c>
      <c r="K123" s="50">
        <f t="shared" si="141"/>
        <v>5</v>
      </c>
      <c r="L123" s="87">
        <f t="shared" ref="L123" si="146">K123*$AB$6*J123</f>
        <v>1480</v>
      </c>
      <c r="M123" s="87">
        <f t="shared" ref="M123" si="147">J123*$AD$2</f>
        <v>1750</v>
      </c>
      <c r="N123" s="31">
        <f t="shared" ref="N123" si="148">L123+M123</f>
        <v>3230</v>
      </c>
      <c r="O123" s="32">
        <v>60</v>
      </c>
      <c r="P123" s="89">
        <f t="shared" si="127"/>
        <v>6600</v>
      </c>
      <c r="Q123" s="34"/>
      <c r="R123" s="33">
        <v>50</v>
      </c>
      <c r="S123" s="33">
        <v>0</v>
      </c>
      <c r="T123" s="33">
        <v>0</v>
      </c>
      <c r="U123" s="33">
        <v>100</v>
      </c>
      <c r="V123" s="98">
        <f>$R123*[1]Pesos!$B$13+$S123*[1]Pesos!$C$13+$T123*[1]Pesos!$D$13+$U123*[1]Pesos!$E$13</f>
        <v>30</v>
      </c>
      <c r="W123" s="94" t="s">
        <v>429</v>
      </c>
      <c r="X123" s="121"/>
      <c r="Y123" s="23"/>
      <c r="Z123" s="23"/>
      <c r="AA123" s="23"/>
      <c r="AB123" s="23"/>
      <c r="AC123" s="23"/>
      <c r="AD123" s="23"/>
      <c r="AE123" s="23"/>
    </row>
    <row r="124" spans="1:31" s="44" customFormat="1" ht="9.9499999999999993" customHeight="1" x14ac:dyDescent="0.15">
      <c r="A124" s="39"/>
      <c r="B124" s="35" t="s">
        <v>161</v>
      </c>
      <c r="C124" s="52" t="s">
        <v>290</v>
      </c>
      <c r="D124" s="36" t="s">
        <v>37</v>
      </c>
      <c r="E124" s="34" t="s">
        <v>42</v>
      </c>
      <c r="F124" s="37" t="s">
        <v>145</v>
      </c>
      <c r="G124" s="37" t="s">
        <v>146</v>
      </c>
      <c r="H124" s="38">
        <v>43269</v>
      </c>
      <c r="I124" s="38">
        <v>43273</v>
      </c>
      <c r="J124" s="35">
        <v>1</v>
      </c>
      <c r="K124" s="50">
        <f t="shared" si="141"/>
        <v>8</v>
      </c>
      <c r="L124" s="87">
        <f t="shared" si="43"/>
        <v>2368</v>
      </c>
      <c r="M124" s="87">
        <f t="shared" si="44"/>
        <v>1750</v>
      </c>
      <c r="N124" s="31">
        <f t="shared" si="145"/>
        <v>4118</v>
      </c>
      <c r="O124" s="32">
        <v>80</v>
      </c>
      <c r="P124" s="89">
        <f t="shared" si="127"/>
        <v>8800</v>
      </c>
      <c r="Q124" s="53" t="s">
        <v>325</v>
      </c>
      <c r="R124" s="33">
        <v>50</v>
      </c>
      <c r="S124" s="33">
        <v>0</v>
      </c>
      <c r="T124" s="33">
        <v>50</v>
      </c>
      <c r="U124" s="33">
        <v>100</v>
      </c>
      <c r="V124" s="81">
        <f>$R124*[1]Pesos!$B$13+$S124*[1]Pesos!$C$13+$T124*[1]Pesos!$D$13+$U124*[1]Pesos!$E$13</f>
        <v>45</v>
      </c>
      <c r="W124" s="97" t="s">
        <v>427</v>
      </c>
      <c r="X124" s="121"/>
      <c r="Y124" s="23"/>
      <c r="Z124" s="23"/>
      <c r="AA124" s="23"/>
      <c r="AB124" s="23"/>
      <c r="AC124" s="23"/>
      <c r="AD124" s="23"/>
      <c r="AE124" s="23"/>
    </row>
    <row r="125" spans="1:31" s="44" customFormat="1" ht="9.9499999999999993" customHeight="1" x14ac:dyDescent="0.15">
      <c r="A125" s="39"/>
      <c r="B125" s="35" t="s">
        <v>161</v>
      </c>
      <c r="C125" s="52" t="s">
        <v>290</v>
      </c>
      <c r="D125" s="36" t="s">
        <v>30</v>
      </c>
      <c r="E125" s="34" t="s">
        <v>42</v>
      </c>
      <c r="F125" s="37" t="s">
        <v>145</v>
      </c>
      <c r="G125" s="37" t="s">
        <v>146</v>
      </c>
      <c r="H125" s="38">
        <v>43269</v>
      </c>
      <c r="I125" s="38">
        <v>43273</v>
      </c>
      <c r="J125" s="35">
        <v>1</v>
      </c>
      <c r="K125" s="50">
        <f t="shared" si="141"/>
        <v>8</v>
      </c>
      <c r="L125" s="87">
        <f t="shared" ref="L125" si="149">K125*$AB$6*J125</f>
        <v>2368</v>
      </c>
      <c r="M125" s="87">
        <f t="shared" ref="M125" si="150">J125*$AD$2</f>
        <v>1750</v>
      </c>
      <c r="N125" s="31">
        <f t="shared" ref="N125" si="151">L125+M125</f>
        <v>4118</v>
      </c>
      <c r="O125" s="32">
        <v>80</v>
      </c>
      <c r="P125" s="89">
        <f t="shared" si="127"/>
        <v>8800</v>
      </c>
      <c r="Q125" s="53" t="s">
        <v>325</v>
      </c>
      <c r="R125" s="33">
        <v>50</v>
      </c>
      <c r="S125" s="33">
        <v>0</v>
      </c>
      <c r="T125" s="33">
        <v>50</v>
      </c>
      <c r="U125" s="33">
        <v>100</v>
      </c>
      <c r="V125" s="81">
        <f>$R125*[1]Pesos!$B$13+$S125*[1]Pesos!$C$13+$T125*[1]Pesos!$D$13+$U125*[1]Pesos!$E$13</f>
        <v>45</v>
      </c>
      <c r="W125" s="97" t="s">
        <v>427</v>
      </c>
      <c r="X125" s="121"/>
      <c r="Y125" s="23"/>
      <c r="Z125" s="23"/>
      <c r="AA125" s="23"/>
      <c r="AB125" s="23"/>
      <c r="AC125" s="23"/>
      <c r="AD125" s="23"/>
      <c r="AE125" s="23"/>
    </row>
    <row r="126" spans="1:31" s="46" customFormat="1" ht="9.9499999999999993" customHeight="1" x14ac:dyDescent="0.15">
      <c r="A126" s="48"/>
      <c r="B126" s="35" t="s">
        <v>72</v>
      </c>
      <c r="C126" s="34" t="s">
        <v>303</v>
      </c>
      <c r="D126" s="36" t="s">
        <v>30</v>
      </c>
      <c r="E126" s="34" t="s">
        <v>42</v>
      </c>
      <c r="F126" s="37" t="s">
        <v>82</v>
      </c>
      <c r="G126" s="37" t="s">
        <v>83</v>
      </c>
      <c r="H126" s="41">
        <v>43282</v>
      </c>
      <c r="I126" s="41">
        <v>43282</v>
      </c>
      <c r="J126" s="37">
        <v>1</v>
      </c>
      <c r="K126" s="36">
        <v>6</v>
      </c>
      <c r="L126" s="87">
        <f t="shared" si="43"/>
        <v>1776</v>
      </c>
      <c r="M126" s="87">
        <f t="shared" si="44"/>
        <v>1750</v>
      </c>
      <c r="N126" s="31">
        <f t="shared" si="145"/>
        <v>3526</v>
      </c>
      <c r="O126" s="32">
        <f>48*J126</f>
        <v>48</v>
      </c>
      <c r="P126" s="89">
        <f t="shared" si="127"/>
        <v>5280</v>
      </c>
      <c r="Q126" s="53" t="s">
        <v>321</v>
      </c>
      <c r="R126" s="33">
        <v>100</v>
      </c>
      <c r="S126" s="33">
        <v>0</v>
      </c>
      <c r="T126" s="33">
        <v>50</v>
      </c>
      <c r="U126" s="33">
        <v>50</v>
      </c>
      <c r="V126" s="81">
        <f>$R126*[1]Pesos!$B$13+$S126*[1]Pesos!$C$13+$T126*[1]Pesos!$D$13+$U126*[1]Pesos!$E$13</f>
        <v>60</v>
      </c>
      <c r="W126" s="97" t="s">
        <v>427</v>
      </c>
      <c r="X126" s="121"/>
      <c r="Y126" s="29"/>
      <c r="Z126" s="29"/>
      <c r="AA126" s="29"/>
      <c r="AB126" s="29"/>
      <c r="AC126" s="29"/>
      <c r="AD126" s="29"/>
      <c r="AE126" s="29"/>
    </row>
    <row r="127" spans="1:31" s="46" customFormat="1" ht="9.9499999999999993" customHeight="1" x14ac:dyDescent="0.15">
      <c r="A127" s="48"/>
      <c r="B127" s="35" t="s">
        <v>72</v>
      </c>
      <c r="C127" s="34" t="s">
        <v>303</v>
      </c>
      <c r="D127" s="36" t="s">
        <v>30</v>
      </c>
      <c r="E127" s="34" t="s">
        <v>42</v>
      </c>
      <c r="F127" s="37" t="s">
        <v>82</v>
      </c>
      <c r="G127" s="37" t="s">
        <v>83</v>
      </c>
      <c r="H127" s="41">
        <v>43282</v>
      </c>
      <c r="I127" s="41">
        <v>43282</v>
      </c>
      <c r="J127" s="37">
        <v>1</v>
      </c>
      <c r="K127" s="36">
        <v>6</v>
      </c>
      <c r="L127" s="87">
        <f t="shared" ref="L127" si="152">K127*$AB$6*J127</f>
        <v>1776</v>
      </c>
      <c r="M127" s="87">
        <f t="shared" ref="M127" si="153">J127*$AD$2</f>
        <v>1750</v>
      </c>
      <c r="N127" s="31">
        <f t="shared" ref="N127" si="154">L127+M127</f>
        <v>3526</v>
      </c>
      <c r="O127" s="32">
        <f>48*J127</f>
        <v>48</v>
      </c>
      <c r="P127" s="89">
        <f t="shared" si="127"/>
        <v>5280</v>
      </c>
      <c r="Q127" s="53" t="s">
        <v>321</v>
      </c>
      <c r="R127" s="33">
        <v>100</v>
      </c>
      <c r="S127" s="33">
        <v>0</v>
      </c>
      <c r="T127" s="33">
        <v>50</v>
      </c>
      <c r="U127" s="33">
        <v>50</v>
      </c>
      <c r="V127" s="81">
        <f>$R127*[1]Pesos!$B$13+$S127*[1]Pesos!$C$13+$T127*[1]Pesos!$D$13+$U127*[1]Pesos!$E$13</f>
        <v>60</v>
      </c>
      <c r="W127" s="97" t="s">
        <v>427</v>
      </c>
      <c r="X127" s="121"/>
      <c r="Y127" s="29"/>
      <c r="Z127" s="29"/>
      <c r="AA127" s="29"/>
      <c r="AB127" s="29"/>
      <c r="AC127" s="29"/>
      <c r="AD127" s="29"/>
      <c r="AE127" s="29"/>
    </row>
    <row r="128" spans="1:31" s="47" customFormat="1" ht="9.9499999999999993" customHeight="1" x14ac:dyDescent="0.15">
      <c r="A128" s="35"/>
      <c r="B128" s="35" t="s">
        <v>213</v>
      </c>
      <c r="C128" s="34" t="s">
        <v>344</v>
      </c>
      <c r="D128" s="66" t="s">
        <v>31</v>
      </c>
      <c r="E128" s="34" t="s">
        <v>348</v>
      </c>
      <c r="F128" s="37" t="s">
        <v>211</v>
      </c>
      <c r="G128" s="37" t="s">
        <v>220</v>
      </c>
      <c r="H128" s="60">
        <v>43282</v>
      </c>
      <c r="I128" s="60">
        <v>43282</v>
      </c>
      <c r="J128" s="35">
        <v>1</v>
      </c>
      <c r="K128" s="36">
        <v>5</v>
      </c>
      <c r="L128" s="87">
        <f>K128*$Z$2*J128/$Y$2</f>
        <v>402.98507462686564</v>
      </c>
      <c r="M128" s="87">
        <f>J128*$AC$2/$Y$2</f>
        <v>298.50746268656718</v>
      </c>
      <c r="N128" s="31">
        <f t="shared" si="145"/>
        <v>701.49253731343288</v>
      </c>
      <c r="O128" s="32">
        <v>10</v>
      </c>
      <c r="P128" s="89">
        <f t="shared" si="127"/>
        <v>1100</v>
      </c>
      <c r="Q128" s="34"/>
      <c r="R128" s="33">
        <v>0</v>
      </c>
      <c r="S128" s="33">
        <v>0</v>
      </c>
      <c r="T128" s="33">
        <v>50</v>
      </c>
      <c r="U128" s="33">
        <v>50</v>
      </c>
      <c r="V128" s="81">
        <f>$R128*[1]Pesos!$B$13+$S128*[1]Pesos!$C$13+$T128*[1]Pesos!$D$13+$U128*[1]Pesos!$E$13</f>
        <v>20</v>
      </c>
      <c r="W128" s="105" t="s">
        <v>428</v>
      </c>
      <c r="X128" s="121"/>
      <c r="Y128" s="23"/>
      <c r="Z128" s="23"/>
      <c r="AA128" s="23"/>
      <c r="AB128" s="23"/>
      <c r="AC128" s="23"/>
      <c r="AD128" s="23"/>
      <c r="AE128" s="23"/>
    </row>
    <row r="129" spans="1:31" s="47" customFormat="1" ht="9.9499999999999993" customHeight="1" x14ac:dyDescent="0.15">
      <c r="A129" s="48"/>
      <c r="B129" s="39" t="s">
        <v>221</v>
      </c>
      <c r="C129" s="61" t="s">
        <v>246</v>
      </c>
      <c r="D129" s="36" t="s">
        <v>28</v>
      </c>
      <c r="E129" s="54" t="s">
        <v>191</v>
      </c>
      <c r="F129" s="62" t="s">
        <v>70</v>
      </c>
      <c r="G129" s="62" t="s">
        <v>247</v>
      </c>
      <c r="H129" s="60">
        <v>43297</v>
      </c>
      <c r="I129" s="60">
        <v>43301</v>
      </c>
      <c r="J129" s="40">
        <v>1</v>
      </c>
      <c r="K129" s="50">
        <f>I129-H129+1+3</f>
        <v>8</v>
      </c>
      <c r="L129" s="87">
        <f>K129*$AB$6*J129</f>
        <v>2368</v>
      </c>
      <c r="M129" s="87">
        <f>J129*$AD$2</f>
        <v>1750</v>
      </c>
      <c r="N129" s="31">
        <f t="shared" si="145"/>
        <v>4118</v>
      </c>
      <c r="O129" s="32">
        <f>60*J129</f>
        <v>60</v>
      </c>
      <c r="P129" s="89">
        <f t="shared" si="127"/>
        <v>6600</v>
      </c>
      <c r="Q129" s="34"/>
      <c r="R129" s="33">
        <v>100</v>
      </c>
      <c r="S129" s="33">
        <v>0</v>
      </c>
      <c r="T129" s="33">
        <v>100</v>
      </c>
      <c r="U129" s="33">
        <v>50</v>
      </c>
      <c r="V129" s="81">
        <f>$R129*[1]Pesos!$B$13+$S129*[1]Pesos!$C$13+$T129*[1]Pesos!$D$13+$U129*[1]Pesos!$E$13</f>
        <v>75</v>
      </c>
      <c r="W129" s="94" t="s">
        <v>429</v>
      </c>
      <c r="X129" s="121"/>
      <c r="Y129" s="44"/>
      <c r="Z129" s="44"/>
      <c r="AA129" s="44"/>
      <c r="AB129" s="44"/>
      <c r="AC129" s="44"/>
      <c r="AD129" s="44"/>
      <c r="AE129" s="44"/>
    </row>
    <row r="130" spans="1:31" s="44" customFormat="1" ht="9.9499999999999993" customHeight="1" x14ac:dyDescent="0.15">
      <c r="A130" s="39"/>
      <c r="B130" s="35" t="s">
        <v>120</v>
      </c>
      <c r="C130" s="34" t="s">
        <v>260</v>
      </c>
      <c r="D130" s="39" t="s">
        <v>34</v>
      </c>
      <c r="E130" s="34" t="s">
        <v>43</v>
      </c>
      <c r="F130" s="37" t="s">
        <v>77</v>
      </c>
      <c r="G130" s="37" t="s">
        <v>78</v>
      </c>
      <c r="H130" s="38">
        <v>43297</v>
      </c>
      <c r="I130" s="38">
        <v>43301</v>
      </c>
      <c r="J130" s="37">
        <v>1</v>
      </c>
      <c r="K130" s="50">
        <f>I130-H130+1+3</f>
        <v>8</v>
      </c>
      <c r="L130" s="87">
        <f>K130*$AB$6*J130</f>
        <v>2368</v>
      </c>
      <c r="M130" s="87">
        <f>J130*$AD$2</f>
        <v>1750</v>
      </c>
      <c r="N130" s="31">
        <f t="shared" si="145"/>
        <v>4118</v>
      </c>
      <c r="O130" s="40">
        <v>8</v>
      </c>
      <c r="P130" s="89">
        <f t="shared" si="127"/>
        <v>880</v>
      </c>
      <c r="Q130" s="53" t="s">
        <v>319</v>
      </c>
      <c r="R130" s="33">
        <v>100</v>
      </c>
      <c r="S130" s="33">
        <v>0</v>
      </c>
      <c r="T130" s="33">
        <v>0</v>
      </c>
      <c r="U130" s="33">
        <v>100</v>
      </c>
      <c r="V130" s="98">
        <f>$R130*[1]Pesos!$B$13+$S130*[1]Pesos!$C$13+$T130*[1]Pesos!$D$13+$U130*[1]Pesos!$E$13</f>
        <v>50</v>
      </c>
      <c r="W130" s="93" t="s">
        <v>429</v>
      </c>
      <c r="X130" s="121"/>
      <c r="Y130" s="23"/>
      <c r="Z130" s="23"/>
      <c r="AA130" s="23"/>
      <c r="AB130" s="23"/>
      <c r="AC130" s="23"/>
      <c r="AD130" s="23"/>
      <c r="AE130" s="23"/>
    </row>
    <row r="131" spans="1:31" s="44" customFormat="1" ht="9.9499999999999993" customHeight="1" x14ac:dyDescent="0.15">
      <c r="A131" s="48"/>
      <c r="B131" s="39" t="s">
        <v>72</v>
      </c>
      <c r="C131" s="61" t="s">
        <v>269</v>
      </c>
      <c r="D131" s="36" t="s">
        <v>29</v>
      </c>
      <c r="E131" s="54" t="s">
        <v>43</v>
      </c>
      <c r="F131" s="62" t="s">
        <v>82</v>
      </c>
      <c r="G131" s="62" t="s">
        <v>270</v>
      </c>
      <c r="H131" s="60">
        <v>43313</v>
      </c>
      <c r="I131" s="60">
        <v>43317</v>
      </c>
      <c r="J131" s="40">
        <v>1</v>
      </c>
      <c r="K131" s="50">
        <f>I131-H131+1+3</f>
        <v>8</v>
      </c>
      <c r="L131" s="87">
        <f>K131*$AB$6*J131</f>
        <v>2368</v>
      </c>
      <c r="M131" s="87">
        <f>J131*$AD$2</f>
        <v>1750</v>
      </c>
      <c r="N131" s="31">
        <f t="shared" si="145"/>
        <v>4118</v>
      </c>
      <c r="O131" s="32">
        <v>60</v>
      </c>
      <c r="P131" s="89">
        <f t="shared" si="127"/>
        <v>6600</v>
      </c>
      <c r="Q131" s="53"/>
      <c r="R131" s="33">
        <v>100</v>
      </c>
      <c r="S131" s="33">
        <v>100</v>
      </c>
      <c r="T131" s="33">
        <v>50</v>
      </c>
      <c r="U131" s="33">
        <v>100</v>
      </c>
      <c r="V131" s="81">
        <f>$R131*[1]Pesos!$B$13+$S131*[1]Pesos!$C$13+$T131*[1]Pesos!$D$13+$U131*[1]Pesos!$E$13</f>
        <v>85</v>
      </c>
      <c r="W131" s="94" t="s">
        <v>429</v>
      </c>
      <c r="X131" s="121"/>
      <c r="Y131" s="42"/>
    </row>
    <row r="132" spans="1:31" s="44" customFormat="1" ht="9.9499999999999993" customHeight="1" x14ac:dyDescent="0.15">
      <c r="A132" s="39"/>
      <c r="B132" s="55" t="s">
        <v>204</v>
      </c>
      <c r="C132" s="56" t="s">
        <v>205</v>
      </c>
      <c r="D132" s="55" t="s">
        <v>28</v>
      </c>
      <c r="E132" s="57" t="s">
        <v>43</v>
      </c>
      <c r="F132" s="55" t="s">
        <v>211</v>
      </c>
      <c r="G132" s="39" t="s">
        <v>220</v>
      </c>
      <c r="H132" s="41">
        <v>43344</v>
      </c>
      <c r="I132" s="41">
        <v>43344</v>
      </c>
      <c r="J132" s="37">
        <v>1</v>
      </c>
      <c r="K132" s="37">
        <v>8</v>
      </c>
      <c r="L132" s="87">
        <f>K132*$Z$2*J132/$Y$2</f>
        <v>644.77611940298505</v>
      </c>
      <c r="M132" s="87">
        <f>J132*$AC$2/$Y$2</f>
        <v>298.50746268656718</v>
      </c>
      <c r="N132" s="31">
        <f t="shared" si="145"/>
        <v>943.28358208955228</v>
      </c>
      <c r="O132" s="32">
        <v>250</v>
      </c>
      <c r="P132" s="89">
        <f t="shared" si="127"/>
        <v>27500</v>
      </c>
      <c r="Q132" s="53" t="s">
        <v>307</v>
      </c>
      <c r="R132" s="33">
        <v>100</v>
      </c>
      <c r="S132" s="33">
        <v>50</v>
      </c>
      <c r="T132" s="33">
        <v>100</v>
      </c>
      <c r="U132" s="33">
        <v>100</v>
      </c>
      <c r="V132" s="81">
        <f>$R132*[1]Pesos!$B$13+$S132*[1]Pesos!$C$13+$T132*[1]Pesos!$D$13+$U132*[1]Pesos!$E$13</f>
        <v>90</v>
      </c>
      <c r="W132" s="94" t="s">
        <v>429</v>
      </c>
      <c r="X132" s="121"/>
      <c r="Y132" s="42"/>
    </row>
    <row r="133" spans="1:31" s="44" customFormat="1" ht="9.9499999999999993" customHeight="1" x14ac:dyDescent="0.15">
      <c r="A133" s="39"/>
      <c r="B133" s="55" t="s">
        <v>204</v>
      </c>
      <c r="C133" s="56" t="s">
        <v>205</v>
      </c>
      <c r="D133" s="55" t="s">
        <v>28</v>
      </c>
      <c r="E133" s="57" t="s">
        <v>43</v>
      </c>
      <c r="F133" s="55" t="s">
        <v>211</v>
      </c>
      <c r="G133" s="39" t="s">
        <v>220</v>
      </c>
      <c r="H133" s="41">
        <v>43344</v>
      </c>
      <c r="I133" s="41">
        <v>43344</v>
      </c>
      <c r="J133" s="37">
        <v>1</v>
      </c>
      <c r="K133" s="37">
        <v>8</v>
      </c>
      <c r="L133" s="87">
        <f>K133*$Z$2*J133/$Y$2</f>
        <v>644.77611940298505</v>
      </c>
      <c r="M133" s="87">
        <f>J133*$AC$2/$Y$2</f>
        <v>298.50746268656718</v>
      </c>
      <c r="N133" s="31">
        <f t="shared" ref="N133:N135" si="155">L133+M133</f>
        <v>943.28358208955228</v>
      </c>
      <c r="O133" s="32">
        <v>250</v>
      </c>
      <c r="P133" s="89">
        <f t="shared" si="127"/>
        <v>27500</v>
      </c>
      <c r="Q133" s="53" t="s">
        <v>307</v>
      </c>
      <c r="R133" s="33">
        <v>100</v>
      </c>
      <c r="S133" s="33">
        <v>50</v>
      </c>
      <c r="T133" s="33">
        <v>100</v>
      </c>
      <c r="U133" s="33">
        <v>100</v>
      </c>
      <c r="V133" s="81">
        <f>$R133*[1]Pesos!$B$13+$S133*[1]Pesos!$C$13+$T133*[1]Pesos!$D$13+$U133*[1]Pesos!$E$13</f>
        <v>90</v>
      </c>
      <c r="W133" s="94" t="s">
        <v>429</v>
      </c>
      <c r="X133" s="121"/>
      <c r="Y133" s="42"/>
    </row>
    <row r="134" spans="1:31" s="44" customFormat="1" ht="9.9499999999999993" customHeight="1" x14ac:dyDescent="0.15">
      <c r="A134" s="39"/>
      <c r="B134" s="55" t="s">
        <v>204</v>
      </c>
      <c r="C134" s="56" t="s">
        <v>205</v>
      </c>
      <c r="D134" s="55" t="s">
        <v>28</v>
      </c>
      <c r="E134" s="57" t="s">
        <v>43</v>
      </c>
      <c r="F134" s="55" t="s">
        <v>211</v>
      </c>
      <c r="G134" s="39" t="s">
        <v>220</v>
      </c>
      <c r="H134" s="41">
        <v>43344</v>
      </c>
      <c r="I134" s="41">
        <v>43344</v>
      </c>
      <c r="J134" s="37">
        <v>1</v>
      </c>
      <c r="K134" s="37">
        <v>8</v>
      </c>
      <c r="L134" s="87">
        <f>K134*$Z$2*J134/$Y$2</f>
        <v>644.77611940298505</v>
      </c>
      <c r="M134" s="87">
        <f>J134*$AC$2/$Y$2</f>
        <v>298.50746268656718</v>
      </c>
      <c r="N134" s="31">
        <f t="shared" si="155"/>
        <v>943.28358208955228</v>
      </c>
      <c r="O134" s="32">
        <v>250</v>
      </c>
      <c r="P134" s="89">
        <f t="shared" si="127"/>
        <v>27500</v>
      </c>
      <c r="Q134" s="53" t="s">
        <v>307</v>
      </c>
      <c r="R134" s="33">
        <v>100</v>
      </c>
      <c r="S134" s="33">
        <v>50</v>
      </c>
      <c r="T134" s="33">
        <v>100</v>
      </c>
      <c r="U134" s="33">
        <v>100</v>
      </c>
      <c r="V134" s="81">
        <f>$R134*[1]Pesos!$B$13+$S134*[1]Pesos!$C$13+$T134*[1]Pesos!$D$13+$U134*[1]Pesos!$E$13</f>
        <v>90</v>
      </c>
      <c r="W134" s="94" t="s">
        <v>429</v>
      </c>
      <c r="X134" s="121"/>
      <c r="Y134" s="42"/>
    </row>
    <row r="135" spans="1:31" s="44" customFormat="1" ht="9.9499999999999993" customHeight="1" x14ac:dyDescent="0.15">
      <c r="A135" s="39"/>
      <c r="B135" s="55" t="s">
        <v>204</v>
      </c>
      <c r="C135" s="56" t="s">
        <v>205</v>
      </c>
      <c r="D135" s="55" t="s">
        <v>28</v>
      </c>
      <c r="E135" s="57" t="s">
        <v>43</v>
      </c>
      <c r="F135" s="55" t="s">
        <v>211</v>
      </c>
      <c r="G135" s="39" t="s">
        <v>220</v>
      </c>
      <c r="H135" s="41">
        <v>43344</v>
      </c>
      <c r="I135" s="41">
        <v>43344</v>
      </c>
      <c r="J135" s="37">
        <v>1</v>
      </c>
      <c r="K135" s="37">
        <v>8</v>
      </c>
      <c r="L135" s="87">
        <f>K135*$Z$2*J135/$Y$2</f>
        <v>644.77611940298505</v>
      </c>
      <c r="M135" s="87">
        <f>J135*$AC$2/$Y$2</f>
        <v>298.50746268656718</v>
      </c>
      <c r="N135" s="31">
        <f t="shared" si="155"/>
        <v>943.28358208955228</v>
      </c>
      <c r="O135" s="32">
        <v>250</v>
      </c>
      <c r="P135" s="89">
        <f t="shared" si="127"/>
        <v>27500</v>
      </c>
      <c r="Q135" s="53" t="s">
        <v>307</v>
      </c>
      <c r="R135" s="33">
        <v>100</v>
      </c>
      <c r="S135" s="33">
        <v>50</v>
      </c>
      <c r="T135" s="33">
        <v>100</v>
      </c>
      <c r="U135" s="33">
        <v>100</v>
      </c>
      <c r="V135" s="81">
        <f>$R135*[1]Pesos!$B$13+$S135*[1]Pesos!$C$13+$T135*[1]Pesos!$D$13+$U135*[1]Pesos!$E$13</f>
        <v>90</v>
      </c>
      <c r="W135" s="94" t="s">
        <v>429</v>
      </c>
      <c r="X135" s="121"/>
      <c r="Y135" s="42"/>
    </row>
    <row r="136" spans="1:31" s="44" customFormat="1" ht="9.9499999999999993" customHeight="1" x14ac:dyDescent="0.15">
      <c r="A136" s="35"/>
      <c r="B136" s="48" t="s">
        <v>252</v>
      </c>
      <c r="C136" s="49" t="s">
        <v>293</v>
      </c>
      <c r="D136" s="50" t="s">
        <v>28</v>
      </c>
      <c r="E136" s="49" t="s">
        <v>191</v>
      </c>
      <c r="F136" s="48" t="s">
        <v>70</v>
      </c>
      <c r="G136" s="48" t="s">
        <v>207</v>
      </c>
      <c r="H136" s="41">
        <v>43344</v>
      </c>
      <c r="I136" s="41">
        <v>43344</v>
      </c>
      <c r="J136" s="36">
        <v>1</v>
      </c>
      <c r="K136" s="50">
        <v>8</v>
      </c>
      <c r="L136" s="87">
        <f t="shared" ref="L136:L218" si="156">K136*$AB$6*J136</f>
        <v>2368</v>
      </c>
      <c r="M136" s="87">
        <f t="shared" ref="M136:M218" si="157">J136*$AD$2</f>
        <v>1750</v>
      </c>
      <c r="N136" s="31">
        <f t="shared" si="145"/>
        <v>4118</v>
      </c>
      <c r="O136" s="32">
        <v>125</v>
      </c>
      <c r="P136" s="89">
        <f t="shared" si="127"/>
        <v>13750</v>
      </c>
      <c r="Q136" s="53" t="s">
        <v>387</v>
      </c>
      <c r="R136" s="33">
        <v>100</v>
      </c>
      <c r="S136" s="33">
        <v>50</v>
      </c>
      <c r="T136" s="33">
        <v>100</v>
      </c>
      <c r="U136" s="33">
        <v>100</v>
      </c>
      <c r="V136" s="81">
        <f>$R136*[1]Pesos!$B$13+$S136*[1]Pesos!$C$13+$T136*[1]Pesos!$D$13+$U136*[1]Pesos!$E$13</f>
        <v>90</v>
      </c>
      <c r="W136" s="94" t="s">
        <v>429</v>
      </c>
      <c r="X136" s="121"/>
      <c r="Y136" s="42"/>
    </row>
    <row r="137" spans="1:31" s="44" customFormat="1" ht="9.9499999999999993" customHeight="1" x14ac:dyDescent="0.15">
      <c r="A137" s="35"/>
      <c r="B137" s="48" t="s">
        <v>252</v>
      </c>
      <c r="C137" s="49" t="s">
        <v>293</v>
      </c>
      <c r="D137" s="50" t="s">
        <v>28</v>
      </c>
      <c r="E137" s="49" t="s">
        <v>191</v>
      </c>
      <c r="F137" s="48" t="s">
        <v>70</v>
      </c>
      <c r="G137" s="48" t="s">
        <v>207</v>
      </c>
      <c r="H137" s="41">
        <v>43344</v>
      </c>
      <c r="I137" s="41">
        <v>43344</v>
      </c>
      <c r="J137" s="36">
        <v>1</v>
      </c>
      <c r="K137" s="50">
        <v>8</v>
      </c>
      <c r="L137" s="87">
        <f t="shared" ref="L137:L140" si="158">K137*$AB$6*J137</f>
        <v>2368</v>
      </c>
      <c r="M137" s="87">
        <f t="shared" ref="M137:M140" si="159">J137*$AD$2</f>
        <v>1750</v>
      </c>
      <c r="N137" s="31">
        <f t="shared" ref="N137:N140" si="160">L137+M137</f>
        <v>4118</v>
      </c>
      <c r="O137" s="32">
        <v>125</v>
      </c>
      <c r="P137" s="89">
        <f t="shared" si="127"/>
        <v>13750</v>
      </c>
      <c r="Q137" s="53" t="s">
        <v>387</v>
      </c>
      <c r="R137" s="33">
        <v>100</v>
      </c>
      <c r="S137" s="33">
        <v>50</v>
      </c>
      <c r="T137" s="33">
        <v>100</v>
      </c>
      <c r="U137" s="33">
        <v>100</v>
      </c>
      <c r="V137" s="81">
        <f>$R137*[1]Pesos!$B$13+$S137*[1]Pesos!$C$13+$T137*[1]Pesos!$D$13+$U137*[1]Pesos!$E$13</f>
        <v>90</v>
      </c>
      <c r="W137" s="94" t="s">
        <v>429</v>
      </c>
      <c r="X137" s="121"/>
      <c r="Y137" s="42"/>
    </row>
    <row r="138" spans="1:31" s="44" customFormat="1" ht="9.9499999999999993" customHeight="1" x14ac:dyDescent="0.15">
      <c r="A138" s="35"/>
      <c r="B138" s="48" t="s">
        <v>252</v>
      </c>
      <c r="C138" s="49" t="s">
        <v>293</v>
      </c>
      <c r="D138" s="50" t="s">
        <v>28</v>
      </c>
      <c r="E138" s="49" t="s">
        <v>191</v>
      </c>
      <c r="F138" s="48" t="s">
        <v>70</v>
      </c>
      <c r="G138" s="48" t="s">
        <v>207</v>
      </c>
      <c r="H138" s="41">
        <v>43344</v>
      </c>
      <c r="I138" s="41">
        <v>43344</v>
      </c>
      <c r="J138" s="36">
        <v>1</v>
      </c>
      <c r="K138" s="50">
        <v>8</v>
      </c>
      <c r="L138" s="87">
        <f t="shared" si="158"/>
        <v>2368</v>
      </c>
      <c r="M138" s="87">
        <f t="shared" si="159"/>
        <v>1750</v>
      </c>
      <c r="N138" s="31">
        <f t="shared" si="160"/>
        <v>4118</v>
      </c>
      <c r="O138" s="32">
        <v>125</v>
      </c>
      <c r="P138" s="89">
        <f t="shared" si="127"/>
        <v>13750</v>
      </c>
      <c r="Q138" s="53" t="s">
        <v>387</v>
      </c>
      <c r="R138" s="33">
        <v>100</v>
      </c>
      <c r="S138" s="33">
        <v>50</v>
      </c>
      <c r="T138" s="33">
        <v>100</v>
      </c>
      <c r="U138" s="33">
        <v>100</v>
      </c>
      <c r="V138" s="81">
        <f>$R138*[1]Pesos!$B$13+$S138*[1]Pesos!$C$13+$T138*[1]Pesos!$D$13+$U138*[1]Pesos!$E$13</f>
        <v>90</v>
      </c>
      <c r="W138" s="94" t="s">
        <v>429</v>
      </c>
      <c r="X138" s="121"/>
      <c r="Y138" s="42"/>
    </row>
    <row r="139" spans="1:31" s="44" customFormat="1" ht="9.9499999999999993" customHeight="1" x14ac:dyDescent="0.15">
      <c r="A139" s="35"/>
      <c r="B139" s="48" t="s">
        <v>252</v>
      </c>
      <c r="C139" s="49" t="s">
        <v>293</v>
      </c>
      <c r="D139" s="50" t="s">
        <v>28</v>
      </c>
      <c r="E139" s="49" t="s">
        <v>191</v>
      </c>
      <c r="F139" s="48" t="s">
        <v>70</v>
      </c>
      <c r="G139" s="48" t="s">
        <v>207</v>
      </c>
      <c r="H139" s="41">
        <v>43344</v>
      </c>
      <c r="I139" s="41">
        <v>43344</v>
      </c>
      <c r="J139" s="36">
        <v>1</v>
      </c>
      <c r="K139" s="50">
        <v>8</v>
      </c>
      <c r="L139" s="87">
        <f t="shared" si="158"/>
        <v>2368</v>
      </c>
      <c r="M139" s="87">
        <f t="shared" si="159"/>
        <v>1750</v>
      </c>
      <c r="N139" s="31">
        <f t="shared" si="160"/>
        <v>4118</v>
      </c>
      <c r="O139" s="32">
        <v>125</v>
      </c>
      <c r="P139" s="89">
        <f t="shared" si="127"/>
        <v>13750</v>
      </c>
      <c r="Q139" s="53" t="s">
        <v>387</v>
      </c>
      <c r="R139" s="33">
        <v>100</v>
      </c>
      <c r="S139" s="33">
        <v>50</v>
      </c>
      <c r="T139" s="33">
        <v>100</v>
      </c>
      <c r="U139" s="33">
        <v>100</v>
      </c>
      <c r="V139" s="81">
        <f>$R139*[1]Pesos!$B$13+$S139*[1]Pesos!$C$13+$T139*[1]Pesos!$D$13+$U139*[1]Pesos!$E$13</f>
        <v>90</v>
      </c>
      <c r="W139" s="94" t="s">
        <v>429</v>
      </c>
      <c r="X139" s="121"/>
      <c r="Y139" s="42"/>
    </row>
    <row r="140" spans="1:31" s="44" customFormat="1" ht="9.9499999999999993" customHeight="1" x14ac:dyDescent="0.15">
      <c r="A140" s="35"/>
      <c r="B140" s="48" t="s">
        <v>252</v>
      </c>
      <c r="C140" s="49" t="s">
        <v>293</v>
      </c>
      <c r="D140" s="50" t="s">
        <v>28</v>
      </c>
      <c r="E140" s="49" t="s">
        <v>191</v>
      </c>
      <c r="F140" s="48" t="s">
        <v>70</v>
      </c>
      <c r="G140" s="48" t="s">
        <v>207</v>
      </c>
      <c r="H140" s="41">
        <v>43344</v>
      </c>
      <c r="I140" s="41">
        <v>43344</v>
      </c>
      <c r="J140" s="36">
        <v>1</v>
      </c>
      <c r="K140" s="50">
        <v>8</v>
      </c>
      <c r="L140" s="87">
        <f t="shared" si="158"/>
        <v>2368</v>
      </c>
      <c r="M140" s="87">
        <f t="shared" si="159"/>
        <v>1750</v>
      </c>
      <c r="N140" s="31">
        <f t="shared" si="160"/>
        <v>4118</v>
      </c>
      <c r="O140" s="32">
        <v>125</v>
      </c>
      <c r="P140" s="89">
        <f t="shared" si="127"/>
        <v>13750</v>
      </c>
      <c r="Q140" s="53" t="s">
        <v>387</v>
      </c>
      <c r="R140" s="33">
        <v>100</v>
      </c>
      <c r="S140" s="33">
        <v>50</v>
      </c>
      <c r="T140" s="33">
        <v>100</v>
      </c>
      <c r="U140" s="33">
        <v>100</v>
      </c>
      <c r="V140" s="81">
        <f>$R140*[1]Pesos!$B$13+$S140*[1]Pesos!$C$13+$T140*[1]Pesos!$D$13+$U140*[1]Pesos!$E$13</f>
        <v>90</v>
      </c>
      <c r="W140" s="94" t="s">
        <v>429</v>
      </c>
      <c r="X140" s="121"/>
      <c r="Y140" s="42"/>
    </row>
    <row r="141" spans="1:31" s="44" customFormat="1" ht="9.9499999999999993" customHeight="1" x14ac:dyDescent="0.15">
      <c r="A141" s="39"/>
      <c r="B141" s="62" t="s">
        <v>432</v>
      </c>
      <c r="C141" s="111" t="s">
        <v>431</v>
      </c>
      <c r="D141" s="39" t="s">
        <v>29</v>
      </c>
      <c r="E141" s="61" t="s">
        <v>43</v>
      </c>
      <c r="F141" s="62" t="s">
        <v>433</v>
      </c>
      <c r="G141" s="60" t="s">
        <v>75</v>
      </c>
      <c r="H141" s="41">
        <v>43344</v>
      </c>
      <c r="I141" s="41">
        <v>43344</v>
      </c>
      <c r="J141" s="50">
        <v>1</v>
      </c>
      <c r="K141" s="50">
        <v>5</v>
      </c>
      <c r="L141" s="87">
        <f t="shared" si="156"/>
        <v>1480</v>
      </c>
      <c r="M141" s="87">
        <f t="shared" si="157"/>
        <v>1750</v>
      </c>
      <c r="N141" s="31">
        <f t="shared" si="145"/>
        <v>3230</v>
      </c>
      <c r="O141" s="32">
        <v>32</v>
      </c>
      <c r="P141" s="90"/>
      <c r="Q141" s="53"/>
      <c r="R141" s="33">
        <v>100</v>
      </c>
      <c r="S141" s="33">
        <v>50</v>
      </c>
      <c r="T141" s="33">
        <v>50</v>
      </c>
      <c r="U141" s="33">
        <v>100</v>
      </c>
      <c r="V141" s="81">
        <f>$R141*[1]Pesos!$B$13+$S141*[1]Pesos!$C$13+$T141*[1]Pesos!$D$13+$U141*[1]Pesos!$E$13</f>
        <v>75</v>
      </c>
      <c r="W141" s="94" t="s">
        <v>429</v>
      </c>
      <c r="X141" s="46"/>
      <c r="Y141" s="46"/>
      <c r="Z141" s="46"/>
      <c r="AA141" s="46"/>
    </row>
    <row r="142" spans="1:31" s="44" customFormat="1" ht="9.9499999999999993" customHeight="1" x14ac:dyDescent="0.15">
      <c r="A142" s="63"/>
      <c r="B142" s="35" t="s">
        <v>72</v>
      </c>
      <c r="C142" s="34" t="s">
        <v>447</v>
      </c>
      <c r="D142" s="66" t="s">
        <v>31</v>
      </c>
      <c r="E142" s="34" t="s">
        <v>183</v>
      </c>
      <c r="F142" s="37" t="s">
        <v>82</v>
      </c>
      <c r="G142" s="37" t="s">
        <v>83</v>
      </c>
      <c r="H142" s="71">
        <v>43344</v>
      </c>
      <c r="I142" s="71">
        <v>43344</v>
      </c>
      <c r="J142" s="37">
        <v>1</v>
      </c>
      <c r="K142" s="36">
        <v>5</v>
      </c>
      <c r="L142" s="87">
        <f t="shared" si="156"/>
        <v>1480</v>
      </c>
      <c r="M142" s="87">
        <f t="shared" si="157"/>
        <v>1750</v>
      </c>
      <c r="N142" s="31">
        <f t="shared" si="145"/>
        <v>3230</v>
      </c>
      <c r="O142" s="32">
        <v>10</v>
      </c>
      <c r="P142" s="89">
        <f t="shared" ref="P142:P247" si="161">O142*$AE$2</f>
        <v>1100</v>
      </c>
      <c r="Q142" s="34"/>
      <c r="R142" s="33">
        <v>100</v>
      </c>
      <c r="S142" s="33">
        <v>0</v>
      </c>
      <c r="T142" s="33">
        <v>100</v>
      </c>
      <c r="U142" s="33">
        <v>0</v>
      </c>
      <c r="V142" s="98">
        <f>$R142*[1]Pesos!$B$13+$S142*[1]Pesos!$C$13+$T142*[1]Pesos!$D$13+$U142*[1]Pesos!$E$13</f>
        <v>70</v>
      </c>
      <c r="W142" s="97" t="s">
        <v>427</v>
      </c>
      <c r="X142" s="121"/>
      <c r="Y142" s="42"/>
    </row>
    <row r="143" spans="1:31" s="44" customFormat="1" ht="9.9499999999999993" customHeight="1" x14ac:dyDescent="0.15">
      <c r="A143" s="35"/>
      <c r="B143" s="35" t="s">
        <v>72</v>
      </c>
      <c r="C143" s="34" t="s">
        <v>448</v>
      </c>
      <c r="D143" s="66" t="s">
        <v>31</v>
      </c>
      <c r="E143" s="34" t="s">
        <v>348</v>
      </c>
      <c r="F143" s="37" t="s">
        <v>82</v>
      </c>
      <c r="G143" s="37" t="s">
        <v>83</v>
      </c>
      <c r="H143" s="60">
        <v>43353</v>
      </c>
      <c r="I143" s="60">
        <v>43356</v>
      </c>
      <c r="J143" s="37">
        <v>1</v>
      </c>
      <c r="K143" s="36">
        <v>6</v>
      </c>
      <c r="L143" s="87">
        <f t="shared" si="156"/>
        <v>1776</v>
      </c>
      <c r="M143" s="87">
        <f t="shared" si="157"/>
        <v>1750</v>
      </c>
      <c r="N143" s="31">
        <f t="shared" si="145"/>
        <v>3526</v>
      </c>
      <c r="O143" s="32">
        <v>40</v>
      </c>
      <c r="P143" s="89">
        <f t="shared" si="161"/>
        <v>4400</v>
      </c>
      <c r="Q143" s="34"/>
      <c r="R143" s="33">
        <v>100</v>
      </c>
      <c r="S143" s="33">
        <v>50</v>
      </c>
      <c r="T143" s="33">
        <v>100</v>
      </c>
      <c r="U143" s="33">
        <v>100</v>
      </c>
      <c r="V143" s="81">
        <f>$R143*[1]Pesos!$B$13+$S143*[1]Pesos!$C$13+$T143*[1]Pesos!$D$13+$U143*[1]Pesos!$E$13</f>
        <v>90</v>
      </c>
      <c r="W143" s="94" t="s">
        <v>429</v>
      </c>
      <c r="X143" s="121"/>
      <c r="Y143" s="42"/>
    </row>
    <row r="144" spans="1:31" s="44" customFormat="1" ht="9.9499999999999993" customHeight="1" x14ac:dyDescent="0.15">
      <c r="A144" s="48"/>
      <c r="B144" s="48" t="s">
        <v>72</v>
      </c>
      <c r="C144" s="49" t="s">
        <v>186</v>
      </c>
      <c r="D144" s="50" t="s">
        <v>28</v>
      </c>
      <c r="E144" s="54" t="s">
        <v>43</v>
      </c>
      <c r="F144" s="39" t="s">
        <v>82</v>
      </c>
      <c r="G144" s="39" t="s">
        <v>83</v>
      </c>
      <c r="H144" s="38">
        <v>43353</v>
      </c>
      <c r="I144" s="38">
        <v>43357</v>
      </c>
      <c r="J144" s="36">
        <v>1</v>
      </c>
      <c r="K144" s="50">
        <f t="shared" ref="K144:K152" si="162">I144-H144+1+3</f>
        <v>8</v>
      </c>
      <c r="L144" s="87">
        <f t="shared" si="156"/>
        <v>2368</v>
      </c>
      <c r="M144" s="87">
        <f t="shared" si="157"/>
        <v>1750</v>
      </c>
      <c r="N144" s="31">
        <f t="shared" si="145"/>
        <v>4118</v>
      </c>
      <c r="O144" s="32">
        <f>60*J144</f>
        <v>60</v>
      </c>
      <c r="P144" s="89">
        <f t="shared" si="161"/>
        <v>6600</v>
      </c>
      <c r="Q144" s="53" t="s">
        <v>306</v>
      </c>
      <c r="R144" s="33">
        <v>50</v>
      </c>
      <c r="S144" s="33">
        <v>0</v>
      </c>
      <c r="T144" s="33">
        <v>100</v>
      </c>
      <c r="U144" s="33">
        <v>100</v>
      </c>
      <c r="V144" s="81">
        <f>$R144*[1]Pesos!$B$13+$S144*[1]Pesos!$C$13+$T144*[1]Pesos!$D$13+$U144*[1]Pesos!$E$13</f>
        <v>60</v>
      </c>
      <c r="W144" s="97" t="s">
        <v>427</v>
      </c>
      <c r="X144" s="121"/>
      <c r="Y144" s="23"/>
      <c r="Z144" s="23"/>
      <c r="AA144" s="23"/>
      <c r="AB144" s="23"/>
      <c r="AC144" s="23"/>
      <c r="AD144" s="23"/>
      <c r="AE144" s="23"/>
    </row>
    <row r="145" spans="1:31" s="44" customFormat="1" ht="9.9499999999999993" customHeight="1" x14ac:dyDescent="0.15">
      <c r="A145" s="48"/>
      <c r="B145" s="48" t="s">
        <v>72</v>
      </c>
      <c r="C145" s="49" t="s">
        <v>186</v>
      </c>
      <c r="D145" s="50" t="s">
        <v>29</v>
      </c>
      <c r="E145" s="54" t="s">
        <v>43</v>
      </c>
      <c r="F145" s="39" t="s">
        <v>82</v>
      </c>
      <c r="G145" s="39" t="s">
        <v>83</v>
      </c>
      <c r="H145" s="38">
        <v>43353</v>
      </c>
      <c r="I145" s="38">
        <v>43357</v>
      </c>
      <c r="J145" s="36">
        <v>1</v>
      </c>
      <c r="K145" s="50">
        <f t="shared" si="162"/>
        <v>8</v>
      </c>
      <c r="L145" s="87">
        <f t="shared" ref="L145" si="163">K145*$AB$6*J145</f>
        <v>2368</v>
      </c>
      <c r="M145" s="87">
        <f t="shared" ref="M145" si="164">J145*$AD$2</f>
        <v>1750</v>
      </c>
      <c r="N145" s="31">
        <f t="shared" ref="N145" si="165">L145+M145</f>
        <v>4118</v>
      </c>
      <c r="O145" s="32">
        <f>60*J145</f>
        <v>60</v>
      </c>
      <c r="P145" s="89">
        <f t="shared" si="161"/>
        <v>6600</v>
      </c>
      <c r="Q145" s="53" t="s">
        <v>306</v>
      </c>
      <c r="R145" s="33">
        <v>50</v>
      </c>
      <c r="S145" s="33">
        <v>0</v>
      </c>
      <c r="T145" s="33">
        <v>100</v>
      </c>
      <c r="U145" s="33">
        <v>100</v>
      </c>
      <c r="V145" s="81">
        <f>$R145*[1]Pesos!$B$13+$S145*[1]Pesos!$C$13+$T145*[1]Pesos!$D$13+$U145*[1]Pesos!$E$13</f>
        <v>60</v>
      </c>
      <c r="W145" s="97" t="s">
        <v>427</v>
      </c>
      <c r="X145" s="121"/>
      <c r="Y145" s="23"/>
      <c r="Z145" s="23"/>
      <c r="AA145" s="23"/>
      <c r="AB145" s="23"/>
      <c r="AC145" s="23"/>
      <c r="AD145" s="23"/>
      <c r="AE145" s="23"/>
    </row>
    <row r="146" spans="1:31" s="44" customFormat="1" ht="9.9499999999999993" customHeight="1" x14ac:dyDescent="0.15">
      <c r="A146" s="35"/>
      <c r="B146" s="35" t="s">
        <v>120</v>
      </c>
      <c r="C146" s="34" t="s">
        <v>122</v>
      </c>
      <c r="D146" s="39" t="s">
        <v>32</v>
      </c>
      <c r="E146" s="34" t="s">
        <v>42</v>
      </c>
      <c r="F146" s="37" t="s">
        <v>77</v>
      </c>
      <c r="G146" s="37" t="s">
        <v>78</v>
      </c>
      <c r="H146" s="38">
        <v>43355</v>
      </c>
      <c r="I146" s="38">
        <v>43357</v>
      </c>
      <c r="J146" s="35">
        <v>1</v>
      </c>
      <c r="K146" s="50">
        <f t="shared" si="162"/>
        <v>6</v>
      </c>
      <c r="L146" s="87">
        <f t="shared" si="156"/>
        <v>1776</v>
      </c>
      <c r="M146" s="87">
        <f t="shared" si="157"/>
        <v>1750</v>
      </c>
      <c r="N146" s="31">
        <f t="shared" si="145"/>
        <v>3526</v>
      </c>
      <c r="O146" s="40">
        <v>32</v>
      </c>
      <c r="P146" s="89">
        <f t="shared" si="161"/>
        <v>3520</v>
      </c>
      <c r="Q146" s="34" t="s">
        <v>282</v>
      </c>
      <c r="R146" s="33">
        <v>50</v>
      </c>
      <c r="S146" s="33">
        <v>50</v>
      </c>
      <c r="T146" s="33">
        <v>0</v>
      </c>
      <c r="U146" s="33">
        <v>0</v>
      </c>
      <c r="V146" s="81">
        <f>$R146*[1]Pesos!$B$13+$S146*[1]Pesos!$C$13+$T146*[1]Pesos!$D$13+$U146*[1]Pesos!$E$13</f>
        <v>30</v>
      </c>
      <c r="W146" s="105" t="s">
        <v>428</v>
      </c>
      <c r="X146" s="121"/>
      <c r="Y146" s="23"/>
      <c r="Z146" s="23"/>
      <c r="AA146" s="23"/>
      <c r="AB146" s="23"/>
      <c r="AC146" s="23"/>
      <c r="AD146" s="23"/>
      <c r="AE146" s="23"/>
    </row>
    <row r="147" spans="1:31" s="44" customFormat="1" ht="9.9499999999999993" customHeight="1" x14ac:dyDescent="0.15">
      <c r="A147" s="39"/>
      <c r="B147" s="35" t="s">
        <v>361</v>
      </c>
      <c r="C147" s="52" t="s">
        <v>362</v>
      </c>
      <c r="D147" s="66" t="s">
        <v>37</v>
      </c>
      <c r="E147" s="34" t="s">
        <v>42</v>
      </c>
      <c r="F147" s="60" t="s">
        <v>363</v>
      </c>
      <c r="G147" s="60" t="s">
        <v>364</v>
      </c>
      <c r="H147" s="60">
        <v>43361</v>
      </c>
      <c r="I147" s="60">
        <v>43363</v>
      </c>
      <c r="J147" s="37">
        <v>1</v>
      </c>
      <c r="K147" s="50">
        <f t="shared" si="162"/>
        <v>6</v>
      </c>
      <c r="L147" s="87">
        <f t="shared" si="156"/>
        <v>1776</v>
      </c>
      <c r="M147" s="87">
        <f t="shared" si="157"/>
        <v>1750</v>
      </c>
      <c r="N147" s="31">
        <f t="shared" si="145"/>
        <v>3526</v>
      </c>
      <c r="O147" s="32">
        <v>50</v>
      </c>
      <c r="P147" s="89">
        <f t="shared" si="161"/>
        <v>5500</v>
      </c>
      <c r="Q147" s="34"/>
      <c r="R147" s="33">
        <v>50</v>
      </c>
      <c r="S147" s="33">
        <v>0</v>
      </c>
      <c r="T147" s="33">
        <v>50</v>
      </c>
      <c r="U147" s="33">
        <v>100</v>
      </c>
      <c r="V147" s="98">
        <f>$R147*[1]Pesos!$B$13+$S147*[1]Pesos!$C$13+$T147*[1]Pesos!$D$13+$U147*[1]Pesos!$E$13</f>
        <v>45</v>
      </c>
      <c r="W147" s="94" t="s">
        <v>429</v>
      </c>
      <c r="X147" s="121"/>
      <c r="Y147" s="23"/>
      <c r="Z147" s="23"/>
      <c r="AA147" s="23"/>
      <c r="AB147" s="23"/>
      <c r="AC147" s="23"/>
      <c r="AD147" s="23"/>
      <c r="AE147" s="23"/>
    </row>
    <row r="148" spans="1:31" s="44" customFormat="1" ht="9.9499999999999993" customHeight="1" x14ac:dyDescent="0.15">
      <c r="A148" s="39"/>
      <c r="B148" s="35" t="s">
        <v>361</v>
      </c>
      <c r="C148" s="52" t="s">
        <v>362</v>
      </c>
      <c r="D148" s="66" t="s">
        <v>37</v>
      </c>
      <c r="E148" s="34" t="s">
        <v>42</v>
      </c>
      <c r="F148" s="60" t="s">
        <v>363</v>
      </c>
      <c r="G148" s="60" t="s">
        <v>364</v>
      </c>
      <c r="H148" s="60">
        <v>43361</v>
      </c>
      <c r="I148" s="60">
        <v>43363</v>
      </c>
      <c r="J148" s="37">
        <v>1</v>
      </c>
      <c r="K148" s="50">
        <f t="shared" si="162"/>
        <v>6</v>
      </c>
      <c r="L148" s="87">
        <f t="shared" ref="L148:L149" si="166">K148*$AB$6*J148</f>
        <v>1776</v>
      </c>
      <c r="M148" s="87">
        <f t="shared" ref="M148:M149" si="167">J148*$AD$2</f>
        <v>1750</v>
      </c>
      <c r="N148" s="31">
        <f t="shared" ref="N148:N149" si="168">L148+M148</f>
        <v>3526</v>
      </c>
      <c r="O148" s="32">
        <v>50</v>
      </c>
      <c r="P148" s="89">
        <f t="shared" si="161"/>
        <v>5500</v>
      </c>
      <c r="Q148" s="34"/>
      <c r="R148" s="33">
        <v>50</v>
      </c>
      <c r="S148" s="33">
        <v>0</v>
      </c>
      <c r="T148" s="33">
        <v>50</v>
      </c>
      <c r="U148" s="33">
        <v>100</v>
      </c>
      <c r="V148" s="98">
        <f>$R148*[1]Pesos!$B$13+$S148*[1]Pesos!$C$13+$T148*[1]Pesos!$D$13+$U148*[1]Pesos!$E$13</f>
        <v>45</v>
      </c>
      <c r="W148" s="94" t="s">
        <v>429</v>
      </c>
      <c r="X148" s="121"/>
      <c r="Y148" s="23"/>
      <c r="Z148" s="23"/>
      <c r="AA148" s="23"/>
      <c r="AB148" s="23"/>
      <c r="AC148" s="23"/>
      <c r="AD148" s="23"/>
      <c r="AE148" s="23"/>
    </row>
    <row r="149" spans="1:31" s="44" customFormat="1" ht="9.9499999999999993" customHeight="1" x14ac:dyDescent="0.15">
      <c r="A149" s="39"/>
      <c r="B149" s="35" t="s">
        <v>361</v>
      </c>
      <c r="C149" s="52" t="s">
        <v>362</v>
      </c>
      <c r="D149" s="66" t="s">
        <v>438</v>
      </c>
      <c r="E149" s="34" t="s">
        <v>42</v>
      </c>
      <c r="F149" s="60" t="s">
        <v>363</v>
      </c>
      <c r="G149" s="60" t="s">
        <v>364</v>
      </c>
      <c r="H149" s="60">
        <v>43361</v>
      </c>
      <c r="I149" s="60">
        <v>43363</v>
      </c>
      <c r="J149" s="37">
        <v>1</v>
      </c>
      <c r="K149" s="50">
        <f t="shared" si="162"/>
        <v>6</v>
      </c>
      <c r="L149" s="87">
        <f t="shared" si="166"/>
        <v>1776</v>
      </c>
      <c r="M149" s="87">
        <f t="shared" si="167"/>
        <v>1750</v>
      </c>
      <c r="N149" s="31">
        <f t="shared" si="168"/>
        <v>3526</v>
      </c>
      <c r="O149" s="32">
        <v>50</v>
      </c>
      <c r="P149" s="89">
        <f t="shared" si="161"/>
        <v>5500</v>
      </c>
      <c r="Q149" s="34"/>
      <c r="R149" s="33">
        <v>50</v>
      </c>
      <c r="S149" s="33">
        <v>0</v>
      </c>
      <c r="T149" s="33">
        <v>50</v>
      </c>
      <c r="U149" s="33">
        <v>100</v>
      </c>
      <c r="V149" s="98">
        <f>$R149*[1]Pesos!$B$13+$S149*[1]Pesos!$C$13+$T149*[1]Pesos!$D$13+$U149*[1]Pesos!$E$13</f>
        <v>45</v>
      </c>
      <c r="W149" s="94" t="s">
        <v>429</v>
      </c>
      <c r="X149" s="121"/>
      <c r="Y149" s="23"/>
      <c r="Z149" s="23"/>
      <c r="AA149" s="23"/>
      <c r="AB149" s="23"/>
      <c r="AC149" s="23"/>
      <c r="AD149" s="23"/>
      <c r="AE149" s="23"/>
    </row>
    <row r="150" spans="1:31" s="44" customFormat="1" ht="9.9499999999999993" customHeight="1" x14ac:dyDescent="0.15">
      <c r="A150" s="48"/>
      <c r="B150" s="35" t="s">
        <v>72</v>
      </c>
      <c r="C150" s="52" t="s">
        <v>422</v>
      </c>
      <c r="D150" s="66" t="s">
        <v>37</v>
      </c>
      <c r="E150" s="34" t="s">
        <v>183</v>
      </c>
      <c r="F150" s="60" t="s">
        <v>82</v>
      </c>
      <c r="G150" s="60" t="s">
        <v>83</v>
      </c>
      <c r="H150" s="60">
        <v>43362</v>
      </c>
      <c r="I150" s="60">
        <v>43364</v>
      </c>
      <c r="J150" s="37">
        <v>1</v>
      </c>
      <c r="K150" s="50">
        <f t="shared" si="162"/>
        <v>6</v>
      </c>
      <c r="L150" s="87">
        <f t="shared" si="156"/>
        <v>1776</v>
      </c>
      <c r="M150" s="87">
        <f t="shared" si="157"/>
        <v>1750</v>
      </c>
      <c r="N150" s="31">
        <f t="shared" si="145"/>
        <v>3526</v>
      </c>
      <c r="O150" s="32">
        <v>50</v>
      </c>
      <c r="P150" s="89">
        <f t="shared" si="161"/>
        <v>5500</v>
      </c>
      <c r="Q150" s="34"/>
      <c r="R150" s="33">
        <v>100</v>
      </c>
      <c r="S150" s="33">
        <v>0</v>
      </c>
      <c r="T150" s="33">
        <v>50</v>
      </c>
      <c r="U150" s="33">
        <v>100</v>
      </c>
      <c r="V150" s="81">
        <f>$R150*[1]Pesos!$B$13+$S150*[1]Pesos!$C$13+$T150*[1]Pesos!$D$13+$U150*[1]Pesos!$E$13</f>
        <v>65</v>
      </c>
      <c r="W150" s="97" t="s">
        <v>430</v>
      </c>
      <c r="X150" s="121"/>
      <c r="Y150" s="29"/>
      <c r="Z150" s="29"/>
      <c r="AA150" s="29"/>
      <c r="AB150" s="29"/>
      <c r="AC150" s="29"/>
      <c r="AD150" s="29"/>
      <c r="AE150" s="29"/>
    </row>
    <row r="151" spans="1:31" s="44" customFormat="1" ht="9.9499999999999993" customHeight="1" x14ac:dyDescent="0.15">
      <c r="A151" s="48"/>
      <c r="B151" s="35" t="s">
        <v>72</v>
      </c>
      <c r="C151" s="52" t="s">
        <v>422</v>
      </c>
      <c r="D151" s="66" t="s">
        <v>37</v>
      </c>
      <c r="E151" s="34" t="s">
        <v>183</v>
      </c>
      <c r="F151" s="60" t="s">
        <v>82</v>
      </c>
      <c r="G151" s="60" t="s">
        <v>83</v>
      </c>
      <c r="H151" s="60">
        <v>43362</v>
      </c>
      <c r="I151" s="60">
        <v>43364</v>
      </c>
      <c r="J151" s="37">
        <v>1</v>
      </c>
      <c r="K151" s="50">
        <f t="shared" si="162"/>
        <v>6</v>
      </c>
      <c r="L151" s="87">
        <f t="shared" ref="L151" si="169">K151*$AB$6*J151</f>
        <v>1776</v>
      </c>
      <c r="M151" s="87">
        <f t="shared" ref="M151" si="170">J151*$AD$2</f>
        <v>1750</v>
      </c>
      <c r="N151" s="31">
        <f t="shared" ref="N151" si="171">L151+M151</f>
        <v>3526</v>
      </c>
      <c r="O151" s="32">
        <v>50</v>
      </c>
      <c r="P151" s="89">
        <f t="shared" si="161"/>
        <v>5500</v>
      </c>
      <c r="Q151" s="34"/>
      <c r="R151" s="33">
        <v>100</v>
      </c>
      <c r="S151" s="33">
        <v>0</v>
      </c>
      <c r="T151" s="33">
        <v>50</v>
      </c>
      <c r="U151" s="33">
        <v>100</v>
      </c>
      <c r="V151" s="81">
        <f>$R151*[1]Pesos!$B$13+$S151*[1]Pesos!$C$13+$T151*[1]Pesos!$D$13+$U151*[1]Pesos!$E$13</f>
        <v>65</v>
      </c>
      <c r="W151" s="97" t="s">
        <v>430</v>
      </c>
      <c r="X151" s="121"/>
      <c r="Y151" s="29"/>
      <c r="Z151" s="29"/>
      <c r="AA151" s="29"/>
      <c r="AB151" s="29"/>
      <c r="AC151" s="29"/>
      <c r="AD151" s="29"/>
      <c r="AE151" s="29"/>
    </row>
    <row r="152" spans="1:31" s="44" customFormat="1" ht="9.9499999999999993" customHeight="1" x14ac:dyDescent="0.15">
      <c r="A152" s="63"/>
      <c r="B152" s="48" t="s">
        <v>72</v>
      </c>
      <c r="C152" s="49" t="s">
        <v>187</v>
      </c>
      <c r="D152" s="36" t="s">
        <v>28</v>
      </c>
      <c r="E152" s="54" t="s">
        <v>183</v>
      </c>
      <c r="F152" s="39" t="s">
        <v>82</v>
      </c>
      <c r="G152" s="39" t="s">
        <v>83</v>
      </c>
      <c r="H152" s="38">
        <v>43367</v>
      </c>
      <c r="I152" s="38">
        <v>43371</v>
      </c>
      <c r="J152" s="36">
        <v>1</v>
      </c>
      <c r="K152" s="50">
        <f t="shared" si="162"/>
        <v>8</v>
      </c>
      <c r="L152" s="87">
        <f t="shared" si="156"/>
        <v>2368</v>
      </c>
      <c r="M152" s="87">
        <f t="shared" si="157"/>
        <v>1750</v>
      </c>
      <c r="N152" s="31">
        <f t="shared" si="145"/>
        <v>4118</v>
      </c>
      <c r="O152" s="32">
        <v>60</v>
      </c>
      <c r="P152" s="89">
        <f t="shared" si="161"/>
        <v>6600</v>
      </c>
      <c r="Q152" s="50" t="s">
        <v>391</v>
      </c>
      <c r="R152" s="33">
        <v>100</v>
      </c>
      <c r="S152" s="33">
        <v>50</v>
      </c>
      <c r="T152" s="33">
        <v>100</v>
      </c>
      <c r="U152" s="33">
        <v>50</v>
      </c>
      <c r="V152" s="81">
        <f>$R152*[1]Pesos!$B$13+$S152*[1]Pesos!$C$13+$T152*[1]Pesos!$D$13+$U152*[1]Pesos!$E$13</f>
        <v>85</v>
      </c>
      <c r="W152" s="94" t="s">
        <v>429</v>
      </c>
      <c r="X152" s="121"/>
      <c r="Y152" s="42"/>
    </row>
    <row r="153" spans="1:31" s="44" customFormat="1" ht="9.9499999999999993" customHeight="1" x14ac:dyDescent="0.15">
      <c r="A153" s="35"/>
      <c r="B153" s="39" t="s">
        <v>72</v>
      </c>
      <c r="C153" s="54" t="s">
        <v>219</v>
      </c>
      <c r="D153" s="36" t="s">
        <v>28</v>
      </c>
      <c r="E153" s="54" t="s">
        <v>183</v>
      </c>
      <c r="F153" s="48" t="s">
        <v>82</v>
      </c>
      <c r="G153" s="48" t="s">
        <v>83</v>
      </c>
      <c r="H153" s="106">
        <v>43374</v>
      </c>
      <c r="I153" s="106">
        <v>43374</v>
      </c>
      <c r="J153" s="67">
        <v>1</v>
      </c>
      <c r="K153" s="36">
        <v>8</v>
      </c>
      <c r="L153" s="87">
        <f t="shared" si="156"/>
        <v>2368</v>
      </c>
      <c r="M153" s="87">
        <f t="shared" si="157"/>
        <v>1750</v>
      </c>
      <c r="N153" s="31">
        <f t="shared" si="145"/>
        <v>4118</v>
      </c>
      <c r="O153" s="32">
        <v>60</v>
      </c>
      <c r="P153" s="89">
        <f t="shared" si="161"/>
        <v>6600</v>
      </c>
      <c r="Q153" s="50"/>
      <c r="R153" s="33">
        <v>100</v>
      </c>
      <c r="S153" s="33">
        <v>0</v>
      </c>
      <c r="T153" s="33">
        <v>100</v>
      </c>
      <c r="U153" s="33">
        <v>100</v>
      </c>
      <c r="V153" s="81">
        <f>$R153*[1]Pesos!$B$13+$S153*[1]Pesos!$C$13+$T153*[1]Pesos!$D$13+$U153*[1]Pesos!$E$13</f>
        <v>80</v>
      </c>
      <c r="W153" s="94" t="s">
        <v>429</v>
      </c>
      <c r="X153" s="121"/>
      <c r="Y153" s="42"/>
    </row>
    <row r="154" spans="1:31" s="44" customFormat="1" ht="9.9499999999999993" customHeight="1" x14ac:dyDescent="0.15">
      <c r="A154" s="39"/>
      <c r="B154" s="35" t="s">
        <v>72</v>
      </c>
      <c r="C154" s="52" t="s">
        <v>355</v>
      </c>
      <c r="D154" s="66" t="s">
        <v>37</v>
      </c>
      <c r="E154" s="34" t="s">
        <v>183</v>
      </c>
      <c r="F154" s="60" t="s">
        <v>82</v>
      </c>
      <c r="G154" s="60" t="s">
        <v>83</v>
      </c>
      <c r="H154" s="71">
        <v>43374</v>
      </c>
      <c r="I154" s="71">
        <v>43374</v>
      </c>
      <c r="J154" s="37">
        <v>1</v>
      </c>
      <c r="K154" s="50">
        <v>5</v>
      </c>
      <c r="L154" s="87">
        <f t="shared" si="156"/>
        <v>1480</v>
      </c>
      <c r="M154" s="87">
        <f t="shared" si="157"/>
        <v>1750</v>
      </c>
      <c r="N154" s="31">
        <f t="shared" si="145"/>
        <v>3230</v>
      </c>
      <c r="O154" s="32">
        <v>50</v>
      </c>
      <c r="P154" s="89">
        <f t="shared" si="161"/>
        <v>5500</v>
      </c>
      <c r="Q154" s="34" t="s">
        <v>375</v>
      </c>
      <c r="R154" s="33">
        <v>100</v>
      </c>
      <c r="S154" s="33">
        <v>0</v>
      </c>
      <c r="T154" s="33">
        <v>50</v>
      </c>
      <c r="U154" s="33">
        <v>100</v>
      </c>
      <c r="V154" s="81">
        <f>$R154*[1]Pesos!$B$13+$S154*[1]Pesos!$C$13+$T154*[1]Pesos!$D$13+$U154*[1]Pesos!$E$13</f>
        <v>65</v>
      </c>
      <c r="W154" s="97" t="s">
        <v>430</v>
      </c>
      <c r="X154" s="121"/>
    </row>
    <row r="155" spans="1:31" s="44" customFormat="1" ht="9.9499999999999993" customHeight="1" x14ac:dyDescent="0.15">
      <c r="A155" s="39"/>
      <c r="B155" s="35" t="s">
        <v>72</v>
      </c>
      <c r="C155" s="52" t="s">
        <v>355</v>
      </c>
      <c r="D155" s="66" t="s">
        <v>37</v>
      </c>
      <c r="E155" s="34" t="s">
        <v>183</v>
      </c>
      <c r="F155" s="60" t="s">
        <v>82</v>
      </c>
      <c r="G155" s="60" t="s">
        <v>83</v>
      </c>
      <c r="H155" s="71">
        <v>43374</v>
      </c>
      <c r="I155" s="71">
        <v>43374</v>
      </c>
      <c r="J155" s="37">
        <v>1</v>
      </c>
      <c r="K155" s="50">
        <v>5</v>
      </c>
      <c r="L155" s="87">
        <f t="shared" ref="L155" si="172">K155*$AB$6*J155</f>
        <v>1480</v>
      </c>
      <c r="M155" s="87">
        <f t="shared" ref="M155" si="173">J155*$AD$2</f>
        <v>1750</v>
      </c>
      <c r="N155" s="31">
        <f t="shared" ref="N155" si="174">L155+M155</f>
        <v>3230</v>
      </c>
      <c r="O155" s="32">
        <v>50</v>
      </c>
      <c r="P155" s="89">
        <f t="shared" si="161"/>
        <v>5500</v>
      </c>
      <c r="Q155" s="34" t="s">
        <v>375</v>
      </c>
      <c r="R155" s="33">
        <v>100</v>
      </c>
      <c r="S155" s="33">
        <v>0</v>
      </c>
      <c r="T155" s="33">
        <v>50</v>
      </c>
      <c r="U155" s="33">
        <v>100</v>
      </c>
      <c r="V155" s="81">
        <f>$R155*[1]Pesos!$B$13+$S155*[1]Pesos!$C$13+$T155*[1]Pesos!$D$13+$U155*[1]Pesos!$E$13</f>
        <v>65</v>
      </c>
      <c r="W155" s="97" t="s">
        <v>430</v>
      </c>
      <c r="X155" s="121"/>
    </row>
    <row r="156" spans="1:31" s="44" customFormat="1" ht="9.9499999999999993" customHeight="1" x14ac:dyDescent="0.15">
      <c r="A156" s="63"/>
      <c r="B156" s="48" t="s">
        <v>223</v>
      </c>
      <c r="C156" s="49" t="s">
        <v>224</v>
      </c>
      <c r="D156" s="50" t="s">
        <v>28</v>
      </c>
      <c r="E156" s="49" t="s">
        <v>43</v>
      </c>
      <c r="F156" s="48" t="s">
        <v>70</v>
      </c>
      <c r="G156" s="48" t="s">
        <v>98</v>
      </c>
      <c r="H156" s="51">
        <v>43376</v>
      </c>
      <c r="I156" s="51">
        <v>43380</v>
      </c>
      <c r="J156" s="50">
        <v>1</v>
      </c>
      <c r="K156" s="50">
        <f>I156-H156+1+3</f>
        <v>8</v>
      </c>
      <c r="L156" s="87">
        <f t="shared" si="156"/>
        <v>2368</v>
      </c>
      <c r="M156" s="87">
        <f t="shared" si="157"/>
        <v>1750</v>
      </c>
      <c r="N156" s="31">
        <f t="shared" si="145"/>
        <v>4118</v>
      </c>
      <c r="O156" s="32">
        <v>60</v>
      </c>
      <c r="P156" s="89">
        <f t="shared" si="161"/>
        <v>6600</v>
      </c>
      <c r="Q156" s="50" t="s">
        <v>404</v>
      </c>
      <c r="R156" s="33">
        <v>100</v>
      </c>
      <c r="S156" s="33">
        <v>50</v>
      </c>
      <c r="T156" s="33">
        <v>100</v>
      </c>
      <c r="U156" s="33">
        <v>50</v>
      </c>
      <c r="V156" s="81">
        <f>$R156*[1]Pesos!$B$13+$S156*[1]Pesos!$C$13+$T156*[1]Pesos!$D$13+$U156*[1]Pesos!$E$13</f>
        <v>85</v>
      </c>
      <c r="W156" s="93" t="s">
        <v>429</v>
      </c>
      <c r="X156" s="121"/>
      <c r="Y156" s="42"/>
    </row>
    <row r="157" spans="1:31" s="44" customFormat="1" ht="9.9499999999999993" customHeight="1" x14ac:dyDescent="0.15">
      <c r="A157" s="35"/>
      <c r="B157" s="48" t="s">
        <v>72</v>
      </c>
      <c r="C157" s="49" t="s">
        <v>188</v>
      </c>
      <c r="D157" s="36" t="s">
        <v>28</v>
      </c>
      <c r="E157" s="54" t="s">
        <v>43</v>
      </c>
      <c r="F157" s="39" t="s">
        <v>82</v>
      </c>
      <c r="G157" s="39" t="s">
        <v>83</v>
      </c>
      <c r="H157" s="38">
        <v>43382</v>
      </c>
      <c r="I157" s="38">
        <v>43392</v>
      </c>
      <c r="J157" s="36">
        <v>1</v>
      </c>
      <c r="K157" s="36">
        <v>13</v>
      </c>
      <c r="L157" s="87">
        <f t="shared" si="156"/>
        <v>3848</v>
      </c>
      <c r="M157" s="87">
        <f t="shared" si="157"/>
        <v>1750</v>
      </c>
      <c r="N157" s="31">
        <f t="shared" si="145"/>
        <v>5598</v>
      </c>
      <c r="O157" s="32">
        <f>30*J157</f>
        <v>30</v>
      </c>
      <c r="P157" s="89">
        <f t="shared" si="161"/>
        <v>3300</v>
      </c>
      <c r="Q157" s="53" t="s">
        <v>390</v>
      </c>
      <c r="R157" s="33">
        <v>100</v>
      </c>
      <c r="S157" s="33">
        <v>100</v>
      </c>
      <c r="T157" s="33">
        <v>50</v>
      </c>
      <c r="U157" s="33">
        <v>100</v>
      </c>
      <c r="V157" s="81">
        <f>$R157*[1]Pesos!$B$13+$S157*[1]Pesos!$C$13+$T157*[1]Pesos!$D$13+$U157*[1]Pesos!$E$13</f>
        <v>85</v>
      </c>
      <c r="W157" s="94" t="s">
        <v>429</v>
      </c>
      <c r="X157" s="121"/>
      <c r="Y157" s="42"/>
    </row>
    <row r="158" spans="1:31" s="44" customFormat="1" ht="9.9499999999999993" customHeight="1" x14ac:dyDescent="0.15">
      <c r="A158" s="35"/>
      <c r="B158" s="48" t="s">
        <v>72</v>
      </c>
      <c r="C158" s="49" t="s">
        <v>188</v>
      </c>
      <c r="D158" s="36" t="s">
        <v>29</v>
      </c>
      <c r="E158" s="54" t="s">
        <v>43</v>
      </c>
      <c r="F158" s="39" t="s">
        <v>82</v>
      </c>
      <c r="G158" s="39" t="s">
        <v>83</v>
      </c>
      <c r="H158" s="38">
        <v>43382</v>
      </c>
      <c r="I158" s="38">
        <v>43392</v>
      </c>
      <c r="J158" s="36">
        <v>1</v>
      </c>
      <c r="K158" s="36">
        <v>13</v>
      </c>
      <c r="L158" s="87">
        <f t="shared" ref="L158:L159" si="175">K158*$AB$6*J158</f>
        <v>3848</v>
      </c>
      <c r="M158" s="87">
        <f t="shared" ref="M158:M159" si="176">J158*$AD$2</f>
        <v>1750</v>
      </c>
      <c r="N158" s="31">
        <f t="shared" ref="N158:N159" si="177">L158+M158</f>
        <v>5598</v>
      </c>
      <c r="O158" s="32">
        <f>30*J158</f>
        <v>30</v>
      </c>
      <c r="P158" s="89">
        <f t="shared" si="161"/>
        <v>3300</v>
      </c>
      <c r="Q158" s="53" t="s">
        <v>390</v>
      </c>
      <c r="R158" s="33">
        <v>100</v>
      </c>
      <c r="S158" s="33">
        <v>100</v>
      </c>
      <c r="T158" s="33">
        <v>50</v>
      </c>
      <c r="U158" s="33">
        <v>100</v>
      </c>
      <c r="V158" s="81">
        <f>$R158*[1]Pesos!$B$13+$S158*[1]Pesos!$C$13+$T158*[1]Pesos!$D$13+$U158*[1]Pesos!$E$13</f>
        <v>85</v>
      </c>
      <c r="W158" s="94" t="s">
        <v>429</v>
      </c>
      <c r="X158" s="121"/>
      <c r="Y158" s="42"/>
    </row>
    <row r="159" spans="1:31" s="44" customFormat="1" ht="9.9499999999999993" customHeight="1" x14ac:dyDescent="0.15">
      <c r="A159" s="35"/>
      <c r="B159" s="48" t="s">
        <v>72</v>
      </c>
      <c r="C159" s="49" t="s">
        <v>188</v>
      </c>
      <c r="D159" s="36" t="s">
        <v>438</v>
      </c>
      <c r="E159" s="54" t="s">
        <v>43</v>
      </c>
      <c r="F159" s="39" t="s">
        <v>82</v>
      </c>
      <c r="G159" s="39" t="s">
        <v>83</v>
      </c>
      <c r="H159" s="38">
        <v>43382</v>
      </c>
      <c r="I159" s="38">
        <v>43392</v>
      </c>
      <c r="J159" s="36">
        <v>1</v>
      </c>
      <c r="K159" s="36">
        <v>13</v>
      </c>
      <c r="L159" s="87">
        <f t="shared" si="175"/>
        <v>3848</v>
      </c>
      <c r="M159" s="87">
        <f t="shared" si="176"/>
        <v>1750</v>
      </c>
      <c r="N159" s="31">
        <f t="shared" si="177"/>
        <v>5598</v>
      </c>
      <c r="O159" s="32">
        <f>30*J159</f>
        <v>30</v>
      </c>
      <c r="P159" s="89">
        <f t="shared" si="161"/>
        <v>3300</v>
      </c>
      <c r="Q159" s="53" t="s">
        <v>390</v>
      </c>
      <c r="R159" s="33">
        <v>100</v>
      </c>
      <c r="S159" s="33">
        <v>100</v>
      </c>
      <c r="T159" s="33">
        <v>50</v>
      </c>
      <c r="U159" s="33">
        <v>100</v>
      </c>
      <c r="V159" s="81">
        <f>$R159*[1]Pesos!$B$13+$S159*[1]Pesos!$C$13+$T159*[1]Pesos!$D$13+$U159*[1]Pesos!$E$13</f>
        <v>85</v>
      </c>
      <c r="W159" s="94" t="s">
        <v>429</v>
      </c>
      <c r="X159" s="121"/>
      <c r="Y159" s="42"/>
    </row>
    <row r="160" spans="1:31" s="44" customFormat="1" ht="9.9499999999999993" customHeight="1" x14ac:dyDescent="0.15">
      <c r="A160" s="48"/>
      <c r="B160" s="39" t="s">
        <v>221</v>
      </c>
      <c r="C160" s="61" t="s">
        <v>246</v>
      </c>
      <c r="D160" s="36" t="s">
        <v>28</v>
      </c>
      <c r="E160" s="54" t="s">
        <v>191</v>
      </c>
      <c r="F160" s="62" t="s">
        <v>70</v>
      </c>
      <c r="G160" s="62" t="s">
        <v>248</v>
      </c>
      <c r="H160" s="60">
        <v>43388</v>
      </c>
      <c r="I160" s="60">
        <v>43392</v>
      </c>
      <c r="J160" s="40">
        <v>1</v>
      </c>
      <c r="K160" s="50">
        <f>I160-H160+1+3</f>
        <v>8</v>
      </c>
      <c r="L160" s="87">
        <f t="shared" si="156"/>
        <v>2368</v>
      </c>
      <c r="M160" s="87">
        <f t="shared" si="157"/>
        <v>1750</v>
      </c>
      <c r="N160" s="31">
        <f t="shared" si="145"/>
        <v>4118</v>
      </c>
      <c r="O160" s="32">
        <f>60*J160</f>
        <v>60</v>
      </c>
      <c r="P160" s="89">
        <f t="shared" si="161"/>
        <v>6600</v>
      </c>
      <c r="Q160" s="34"/>
      <c r="R160" s="33">
        <v>100</v>
      </c>
      <c r="S160" s="33">
        <v>0</v>
      </c>
      <c r="T160" s="33">
        <v>100</v>
      </c>
      <c r="U160" s="33">
        <v>50</v>
      </c>
      <c r="V160" s="81">
        <f>$R160*[1]Pesos!$B$13+$S160*[1]Pesos!$C$13+$T160*[1]Pesos!$D$13+$U160*[1]Pesos!$E$13</f>
        <v>75</v>
      </c>
      <c r="W160" s="94" t="s">
        <v>429</v>
      </c>
      <c r="X160" s="121"/>
    </row>
    <row r="161" spans="1:31" s="44" customFormat="1" ht="9.9499999999999993" customHeight="1" x14ac:dyDescent="0.15">
      <c r="A161" s="48"/>
      <c r="B161" s="35" t="s">
        <v>156</v>
      </c>
      <c r="C161" s="34" t="s">
        <v>369</v>
      </c>
      <c r="D161" s="36" t="s">
        <v>33</v>
      </c>
      <c r="E161" s="34" t="s">
        <v>348</v>
      </c>
      <c r="F161" s="37" t="s">
        <v>125</v>
      </c>
      <c r="G161" s="37" t="s">
        <v>126</v>
      </c>
      <c r="H161" s="38">
        <v>43389</v>
      </c>
      <c r="I161" s="38">
        <v>43025</v>
      </c>
      <c r="J161" s="37">
        <v>1</v>
      </c>
      <c r="K161" s="50">
        <v>5</v>
      </c>
      <c r="L161" s="87">
        <f t="shared" si="156"/>
        <v>1480</v>
      </c>
      <c r="M161" s="87">
        <f t="shared" si="157"/>
        <v>1750</v>
      </c>
      <c r="N161" s="31">
        <f t="shared" si="145"/>
        <v>3230</v>
      </c>
      <c r="O161" s="32">
        <v>16</v>
      </c>
      <c r="P161" s="89">
        <f t="shared" si="161"/>
        <v>1760</v>
      </c>
      <c r="Q161" s="53"/>
      <c r="R161" s="33">
        <v>100</v>
      </c>
      <c r="S161" s="33">
        <v>0</v>
      </c>
      <c r="T161" s="33">
        <v>50</v>
      </c>
      <c r="U161" s="33">
        <v>50</v>
      </c>
      <c r="V161" s="81">
        <f>$R161*[1]Pesos!$B$13+$S161*[1]Pesos!$C$13+$T161*[1]Pesos!$D$13+$U161*[1]Pesos!$E$13</f>
        <v>60</v>
      </c>
      <c r="W161" s="97" t="s">
        <v>430</v>
      </c>
      <c r="X161" s="121"/>
      <c r="Y161" s="29"/>
      <c r="Z161" s="29"/>
      <c r="AA161" s="29"/>
      <c r="AB161" s="29"/>
      <c r="AC161" s="29"/>
      <c r="AD161" s="29"/>
      <c r="AE161" s="29"/>
    </row>
    <row r="162" spans="1:31" s="44" customFormat="1" ht="9.9499999999999993" customHeight="1" x14ac:dyDescent="0.15">
      <c r="A162" s="65"/>
      <c r="B162" s="39" t="s">
        <v>72</v>
      </c>
      <c r="C162" s="61" t="s">
        <v>258</v>
      </c>
      <c r="D162" s="36" t="s">
        <v>29</v>
      </c>
      <c r="E162" s="54" t="s">
        <v>43</v>
      </c>
      <c r="F162" s="62" t="s">
        <v>82</v>
      </c>
      <c r="G162" s="62" t="s">
        <v>83</v>
      </c>
      <c r="H162" s="60">
        <v>43395</v>
      </c>
      <c r="I162" s="60">
        <v>43399</v>
      </c>
      <c r="J162" s="40">
        <v>1</v>
      </c>
      <c r="K162" s="50">
        <f t="shared" ref="K162:K168" si="178">I162-H162+1+3</f>
        <v>8</v>
      </c>
      <c r="L162" s="87">
        <f t="shared" si="156"/>
        <v>2368</v>
      </c>
      <c r="M162" s="87">
        <f t="shared" si="157"/>
        <v>1750</v>
      </c>
      <c r="N162" s="31">
        <f t="shared" si="145"/>
        <v>4118</v>
      </c>
      <c r="O162" s="32">
        <v>60</v>
      </c>
      <c r="P162" s="89">
        <f t="shared" si="161"/>
        <v>6600</v>
      </c>
      <c r="Q162" s="53" t="s">
        <v>253</v>
      </c>
      <c r="R162" s="33">
        <v>100</v>
      </c>
      <c r="S162" s="33">
        <v>100</v>
      </c>
      <c r="T162" s="33">
        <v>100</v>
      </c>
      <c r="U162" s="33">
        <v>100</v>
      </c>
      <c r="V162" s="81">
        <f>$R162*[1]Pesos!$B$13+$S162*[1]Pesos!$C$13+$T162*[1]Pesos!$D$13+$U162*[1]Pesos!$E$13</f>
        <v>100</v>
      </c>
      <c r="W162" s="94" t="s">
        <v>429</v>
      </c>
      <c r="X162" s="121"/>
      <c r="Y162" s="42"/>
      <c r="AA162" s="46"/>
      <c r="AB162" s="46"/>
    </row>
    <row r="163" spans="1:31" s="44" customFormat="1" ht="9.9499999999999993" customHeight="1" x14ac:dyDescent="0.15">
      <c r="A163" s="65"/>
      <c r="B163" s="39" t="s">
        <v>72</v>
      </c>
      <c r="C163" s="61" t="s">
        <v>258</v>
      </c>
      <c r="D163" s="36" t="s">
        <v>29</v>
      </c>
      <c r="E163" s="54" t="s">
        <v>43</v>
      </c>
      <c r="F163" s="62" t="s">
        <v>82</v>
      </c>
      <c r="G163" s="62" t="s">
        <v>83</v>
      </c>
      <c r="H163" s="60">
        <v>43395</v>
      </c>
      <c r="I163" s="60">
        <v>43399</v>
      </c>
      <c r="J163" s="40">
        <v>1</v>
      </c>
      <c r="K163" s="50">
        <f t="shared" si="178"/>
        <v>8</v>
      </c>
      <c r="L163" s="87">
        <f t="shared" ref="L163" si="179">K163*$AB$6*J163</f>
        <v>2368</v>
      </c>
      <c r="M163" s="87">
        <f t="shared" ref="M163" si="180">J163*$AD$2</f>
        <v>1750</v>
      </c>
      <c r="N163" s="31">
        <f t="shared" ref="N163" si="181">L163+M163</f>
        <v>4118</v>
      </c>
      <c r="O163" s="32">
        <v>60</v>
      </c>
      <c r="P163" s="89">
        <f t="shared" si="161"/>
        <v>6600</v>
      </c>
      <c r="Q163" s="53" t="s">
        <v>253</v>
      </c>
      <c r="R163" s="33">
        <v>100</v>
      </c>
      <c r="S163" s="33">
        <v>100</v>
      </c>
      <c r="T163" s="33">
        <v>100</v>
      </c>
      <c r="U163" s="33">
        <v>100</v>
      </c>
      <c r="V163" s="81">
        <f>$R163*[1]Pesos!$B$13+$S163*[1]Pesos!$C$13+$T163*[1]Pesos!$D$13+$U163*[1]Pesos!$E$13</f>
        <v>100</v>
      </c>
      <c r="W163" s="94" t="s">
        <v>429</v>
      </c>
      <c r="X163" s="121"/>
      <c r="Y163" s="42"/>
      <c r="AA163" s="46"/>
      <c r="AB163" s="46"/>
    </row>
    <row r="164" spans="1:31" s="44" customFormat="1" ht="9.9499999999999993" customHeight="1" x14ac:dyDescent="0.15">
      <c r="A164" s="35"/>
      <c r="B164" s="39" t="s">
        <v>249</v>
      </c>
      <c r="C164" s="61" t="s">
        <v>250</v>
      </c>
      <c r="D164" s="36" t="s">
        <v>28</v>
      </c>
      <c r="E164" s="54" t="s">
        <v>191</v>
      </c>
      <c r="F164" s="62" t="s">
        <v>70</v>
      </c>
      <c r="G164" s="62" t="s">
        <v>207</v>
      </c>
      <c r="H164" s="60">
        <v>43397</v>
      </c>
      <c r="I164" s="60">
        <v>43399</v>
      </c>
      <c r="J164" s="40">
        <v>1</v>
      </c>
      <c r="K164" s="50">
        <f t="shared" si="178"/>
        <v>6</v>
      </c>
      <c r="L164" s="87">
        <f t="shared" si="156"/>
        <v>1776</v>
      </c>
      <c r="M164" s="87">
        <f t="shared" si="157"/>
        <v>1750</v>
      </c>
      <c r="N164" s="31">
        <f t="shared" si="145"/>
        <v>3526</v>
      </c>
      <c r="O164" s="32">
        <f>60*J164</f>
        <v>60</v>
      </c>
      <c r="P164" s="89">
        <f t="shared" si="161"/>
        <v>6600</v>
      </c>
      <c r="Q164" s="34"/>
      <c r="R164" s="33">
        <v>100</v>
      </c>
      <c r="S164" s="33">
        <v>0</v>
      </c>
      <c r="T164" s="33">
        <v>100</v>
      </c>
      <c r="U164" s="33">
        <v>50</v>
      </c>
      <c r="V164" s="81">
        <f>$R164*[1]Pesos!$B$13+$S164*[1]Pesos!$C$13+$T164*[1]Pesos!$D$13+$U164*[1]Pesos!$E$13</f>
        <v>75</v>
      </c>
      <c r="W164" s="94" t="s">
        <v>429</v>
      </c>
      <c r="X164" s="121"/>
    </row>
    <row r="165" spans="1:31" s="44" customFormat="1" ht="9.9499999999999993" customHeight="1" x14ac:dyDescent="0.15">
      <c r="A165" s="35"/>
      <c r="B165" s="39" t="s">
        <v>249</v>
      </c>
      <c r="C165" s="61" t="s">
        <v>250</v>
      </c>
      <c r="D165" s="36" t="s">
        <v>28</v>
      </c>
      <c r="E165" s="54" t="s">
        <v>191</v>
      </c>
      <c r="F165" s="62" t="s">
        <v>70</v>
      </c>
      <c r="G165" s="62" t="s">
        <v>207</v>
      </c>
      <c r="H165" s="60">
        <v>43397</v>
      </c>
      <c r="I165" s="60">
        <v>43399</v>
      </c>
      <c r="J165" s="40">
        <v>1</v>
      </c>
      <c r="K165" s="50">
        <f t="shared" si="178"/>
        <v>6</v>
      </c>
      <c r="L165" s="87">
        <f t="shared" ref="L165" si="182">K165*$AB$6*J165</f>
        <v>1776</v>
      </c>
      <c r="M165" s="87">
        <f t="shared" ref="M165" si="183">J165*$AD$2</f>
        <v>1750</v>
      </c>
      <c r="N165" s="31">
        <f t="shared" ref="N165" si="184">L165+M165</f>
        <v>3526</v>
      </c>
      <c r="O165" s="32">
        <f>60*J165</f>
        <v>60</v>
      </c>
      <c r="P165" s="89">
        <f t="shared" si="161"/>
        <v>6600</v>
      </c>
      <c r="Q165" s="34"/>
      <c r="R165" s="33">
        <v>100</v>
      </c>
      <c r="S165" s="33">
        <v>0</v>
      </c>
      <c r="T165" s="33">
        <v>100</v>
      </c>
      <c r="U165" s="33">
        <v>50</v>
      </c>
      <c r="V165" s="81">
        <f>$R165*[1]Pesos!$B$13+$S165*[1]Pesos!$C$13+$T165*[1]Pesos!$D$13+$U165*[1]Pesos!$E$13</f>
        <v>75</v>
      </c>
      <c r="W165" s="94" t="s">
        <v>429</v>
      </c>
      <c r="X165" s="121"/>
    </row>
    <row r="166" spans="1:31" s="44" customFormat="1" ht="9.9499999999999993" customHeight="1" x14ac:dyDescent="0.15">
      <c r="A166" s="48"/>
      <c r="B166" s="48" t="s">
        <v>72</v>
      </c>
      <c r="C166" s="49" t="s">
        <v>189</v>
      </c>
      <c r="D166" s="36" t="s">
        <v>28</v>
      </c>
      <c r="E166" s="54" t="s">
        <v>43</v>
      </c>
      <c r="F166" s="39" t="s">
        <v>82</v>
      </c>
      <c r="G166" s="39" t="s">
        <v>83</v>
      </c>
      <c r="H166" s="38">
        <v>43402</v>
      </c>
      <c r="I166" s="38">
        <v>43406</v>
      </c>
      <c r="J166" s="36">
        <v>1</v>
      </c>
      <c r="K166" s="50">
        <f t="shared" si="178"/>
        <v>8</v>
      </c>
      <c r="L166" s="87">
        <f t="shared" si="156"/>
        <v>2368</v>
      </c>
      <c r="M166" s="87">
        <f t="shared" si="157"/>
        <v>1750</v>
      </c>
      <c r="N166" s="31">
        <f t="shared" si="145"/>
        <v>4118</v>
      </c>
      <c r="O166" s="32">
        <f>30*J166</f>
        <v>30</v>
      </c>
      <c r="P166" s="89">
        <f t="shared" si="161"/>
        <v>3300</v>
      </c>
      <c r="Q166" s="52" t="s">
        <v>305</v>
      </c>
      <c r="R166" s="33">
        <v>100</v>
      </c>
      <c r="S166" s="33">
        <v>100</v>
      </c>
      <c r="T166" s="33">
        <v>100</v>
      </c>
      <c r="U166" s="33">
        <v>100</v>
      </c>
      <c r="V166" s="81">
        <f>$R166*[1]Pesos!$B$13+$S166*[1]Pesos!$C$13+$T166*[1]Pesos!$D$13+$U166*[1]Pesos!$E$13</f>
        <v>100</v>
      </c>
      <c r="W166" s="93" t="s">
        <v>429</v>
      </c>
      <c r="X166" s="121"/>
      <c r="Y166" s="42"/>
      <c r="Z166" s="43"/>
      <c r="AA166" s="101"/>
      <c r="AB166" s="102"/>
    </row>
    <row r="167" spans="1:31" s="44" customFormat="1" ht="9.9499999999999993" customHeight="1" x14ac:dyDescent="0.15">
      <c r="A167" s="48"/>
      <c r="B167" s="48" t="s">
        <v>72</v>
      </c>
      <c r="C167" s="49" t="s">
        <v>189</v>
      </c>
      <c r="D167" s="36" t="s">
        <v>29</v>
      </c>
      <c r="E167" s="54" t="s">
        <v>43</v>
      </c>
      <c r="F167" s="39" t="s">
        <v>82</v>
      </c>
      <c r="G167" s="39" t="s">
        <v>83</v>
      </c>
      <c r="H167" s="38">
        <v>43402</v>
      </c>
      <c r="I167" s="38">
        <v>43406</v>
      </c>
      <c r="J167" s="36">
        <v>1</v>
      </c>
      <c r="K167" s="50">
        <f t="shared" si="178"/>
        <v>8</v>
      </c>
      <c r="L167" s="87">
        <f t="shared" ref="L167" si="185">K167*$AB$6*J167</f>
        <v>2368</v>
      </c>
      <c r="M167" s="87">
        <f t="shared" ref="M167" si="186">J167*$AD$2</f>
        <v>1750</v>
      </c>
      <c r="N167" s="31">
        <f t="shared" ref="N167" si="187">L167+M167</f>
        <v>4118</v>
      </c>
      <c r="O167" s="32">
        <f>30*J167</f>
        <v>30</v>
      </c>
      <c r="P167" s="89">
        <f t="shared" si="161"/>
        <v>3300</v>
      </c>
      <c r="Q167" s="52" t="s">
        <v>305</v>
      </c>
      <c r="R167" s="33">
        <v>100</v>
      </c>
      <c r="S167" s="33">
        <v>100</v>
      </c>
      <c r="T167" s="33">
        <v>100</v>
      </c>
      <c r="U167" s="33">
        <v>100</v>
      </c>
      <c r="V167" s="81">
        <f>$R167*[1]Pesos!$B$13+$S167*[1]Pesos!$C$13+$T167*[1]Pesos!$D$13+$U167*[1]Pesos!$E$13</f>
        <v>100</v>
      </c>
      <c r="W167" s="93" t="s">
        <v>429</v>
      </c>
      <c r="X167" s="121"/>
      <c r="Y167" s="42"/>
      <c r="Z167" s="43"/>
      <c r="AA167" s="101"/>
      <c r="AB167" s="102"/>
    </row>
    <row r="168" spans="1:31" s="44" customFormat="1" ht="9.9499999999999993" customHeight="1" x14ac:dyDescent="0.15">
      <c r="A168" s="48"/>
      <c r="B168" s="48" t="s">
        <v>120</v>
      </c>
      <c r="C168" s="54" t="s">
        <v>193</v>
      </c>
      <c r="D168" s="36" t="s">
        <v>28</v>
      </c>
      <c r="E168" s="54" t="s">
        <v>43</v>
      </c>
      <c r="F168" s="39" t="s">
        <v>77</v>
      </c>
      <c r="G168" s="39" t="s">
        <v>78</v>
      </c>
      <c r="H168" s="38">
        <v>43402</v>
      </c>
      <c r="I168" s="38">
        <v>43406</v>
      </c>
      <c r="J168" s="40">
        <v>1</v>
      </c>
      <c r="K168" s="50">
        <f t="shared" si="178"/>
        <v>8</v>
      </c>
      <c r="L168" s="87">
        <f t="shared" si="156"/>
        <v>2368</v>
      </c>
      <c r="M168" s="87">
        <f t="shared" si="157"/>
        <v>1750</v>
      </c>
      <c r="N168" s="31">
        <f t="shared" si="145"/>
        <v>4118</v>
      </c>
      <c r="O168" s="32">
        <f>60*J168</f>
        <v>60</v>
      </c>
      <c r="P168" s="89">
        <f t="shared" si="161"/>
        <v>6600</v>
      </c>
      <c r="Q168" s="53" t="s">
        <v>294</v>
      </c>
      <c r="R168" s="33">
        <v>100</v>
      </c>
      <c r="S168" s="33">
        <v>0</v>
      </c>
      <c r="T168" s="33">
        <v>100</v>
      </c>
      <c r="U168" s="33">
        <v>50</v>
      </c>
      <c r="V168" s="81">
        <f>$R168*[1]Pesos!$B$13+$S168*[1]Pesos!$C$13+$T168*[1]Pesos!$D$13+$U168*[1]Pesos!$E$13</f>
        <v>75</v>
      </c>
      <c r="W168" s="93" t="s">
        <v>429</v>
      </c>
      <c r="X168" s="121"/>
    </row>
    <row r="169" spans="1:31" s="44" customFormat="1" ht="9.9499999999999993" customHeight="1" x14ac:dyDescent="0.15">
      <c r="A169" s="39"/>
      <c r="B169" s="35" t="s">
        <v>72</v>
      </c>
      <c r="C169" s="34" t="s">
        <v>339</v>
      </c>
      <c r="D169" s="66" t="s">
        <v>31</v>
      </c>
      <c r="E169" s="34" t="s">
        <v>154</v>
      </c>
      <c r="F169" s="37" t="s">
        <v>82</v>
      </c>
      <c r="G169" s="37" t="s">
        <v>83</v>
      </c>
      <c r="H169" s="60">
        <v>43403</v>
      </c>
      <c r="I169" s="60">
        <v>43406</v>
      </c>
      <c r="J169" s="37">
        <v>1</v>
      </c>
      <c r="K169" s="36">
        <v>7</v>
      </c>
      <c r="L169" s="87">
        <f t="shared" si="156"/>
        <v>2072</v>
      </c>
      <c r="M169" s="87">
        <f t="shared" si="157"/>
        <v>1750</v>
      </c>
      <c r="N169" s="31">
        <f t="shared" si="145"/>
        <v>3822</v>
      </c>
      <c r="O169" s="32">
        <v>10</v>
      </c>
      <c r="P169" s="89">
        <f t="shared" si="161"/>
        <v>1100</v>
      </c>
      <c r="Q169" s="34"/>
      <c r="R169" s="33">
        <v>50</v>
      </c>
      <c r="S169" s="33">
        <v>50</v>
      </c>
      <c r="T169" s="33">
        <v>100</v>
      </c>
      <c r="U169" s="33">
        <v>50</v>
      </c>
      <c r="V169" s="98">
        <f>$R169*[1]Pesos!$B$13+$S169*[1]Pesos!$C$13+$T169*[1]Pesos!$D$13+$U169*[1]Pesos!$E$13</f>
        <v>65</v>
      </c>
      <c r="W169" s="94" t="s">
        <v>429</v>
      </c>
      <c r="X169" s="121"/>
    </row>
    <row r="170" spans="1:31" s="44" customFormat="1" ht="9.9499999999999993" customHeight="1" x14ac:dyDescent="0.15">
      <c r="A170" s="35"/>
      <c r="B170" s="35" t="s">
        <v>127</v>
      </c>
      <c r="C170" s="52" t="s">
        <v>128</v>
      </c>
      <c r="D170" s="39" t="s">
        <v>438</v>
      </c>
      <c r="E170" s="34" t="s">
        <v>42</v>
      </c>
      <c r="F170" s="37" t="s">
        <v>104</v>
      </c>
      <c r="G170" s="37" t="s">
        <v>85</v>
      </c>
      <c r="H170" s="41">
        <v>43405</v>
      </c>
      <c r="I170" s="41">
        <v>43405</v>
      </c>
      <c r="J170" s="35">
        <v>1</v>
      </c>
      <c r="K170" s="39">
        <v>5</v>
      </c>
      <c r="L170" s="87">
        <f t="shared" si="156"/>
        <v>1480</v>
      </c>
      <c r="M170" s="87">
        <f t="shared" si="157"/>
        <v>1750</v>
      </c>
      <c r="N170" s="31">
        <f t="shared" si="145"/>
        <v>3230</v>
      </c>
      <c r="O170" s="40">
        <v>56</v>
      </c>
      <c r="P170" s="89">
        <f t="shared" si="161"/>
        <v>6160</v>
      </c>
      <c r="Q170" s="34" t="s">
        <v>288</v>
      </c>
      <c r="R170" s="33">
        <v>100</v>
      </c>
      <c r="S170" s="33">
        <v>100</v>
      </c>
      <c r="T170" s="33">
        <v>100</v>
      </c>
      <c r="U170" s="33">
        <v>100</v>
      </c>
      <c r="V170" s="81">
        <f>$R170*[1]Pesos!$B$13+$S170*[1]Pesos!$C$13+$T170*[1]Pesos!$D$13+$U170*[1]Pesos!$E$13</f>
        <v>100</v>
      </c>
      <c r="W170" s="94" t="s">
        <v>429</v>
      </c>
      <c r="X170" s="121"/>
      <c r="Y170" s="42"/>
    </row>
    <row r="171" spans="1:31" s="44" customFormat="1" ht="9.9499999999999993" customHeight="1" x14ac:dyDescent="0.15">
      <c r="A171" s="35"/>
      <c r="B171" s="35" t="s">
        <v>127</v>
      </c>
      <c r="C171" s="52" t="s">
        <v>128</v>
      </c>
      <c r="D171" s="39" t="s">
        <v>32</v>
      </c>
      <c r="E171" s="34" t="s">
        <v>42</v>
      </c>
      <c r="F171" s="37" t="s">
        <v>104</v>
      </c>
      <c r="G171" s="37" t="s">
        <v>85</v>
      </c>
      <c r="H171" s="41">
        <v>43405</v>
      </c>
      <c r="I171" s="41">
        <v>43405</v>
      </c>
      <c r="J171" s="35">
        <v>1</v>
      </c>
      <c r="K171" s="39">
        <v>5</v>
      </c>
      <c r="L171" s="87">
        <f t="shared" ref="L171" si="188">K171*$AB$6*J171</f>
        <v>1480</v>
      </c>
      <c r="M171" s="87">
        <f t="shared" ref="M171" si="189">J171*$AD$2</f>
        <v>1750</v>
      </c>
      <c r="N171" s="31">
        <f t="shared" ref="N171" si="190">L171+M171</f>
        <v>3230</v>
      </c>
      <c r="O171" s="40">
        <v>56</v>
      </c>
      <c r="P171" s="89">
        <f t="shared" si="161"/>
        <v>6160</v>
      </c>
      <c r="Q171" s="34" t="s">
        <v>288</v>
      </c>
      <c r="R171" s="33">
        <v>100</v>
      </c>
      <c r="S171" s="33">
        <v>100</v>
      </c>
      <c r="T171" s="33">
        <v>100</v>
      </c>
      <c r="U171" s="33">
        <v>100</v>
      </c>
      <c r="V171" s="81">
        <f>$R171*[1]Pesos!$B$13+$S171*[1]Pesos!$C$13+$T171*[1]Pesos!$D$13+$U171*[1]Pesos!$E$13</f>
        <v>100</v>
      </c>
      <c r="W171" s="94" t="s">
        <v>429</v>
      </c>
      <c r="X171" s="121"/>
      <c r="Y171" s="42"/>
    </row>
    <row r="172" spans="1:31" s="44" customFormat="1" ht="9.9499999999999993" customHeight="1" x14ac:dyDescent="0.15">
      <c r="A172" s="63"/>
      <c r="B172" s="39" t="s">
        <v>72</v>
      </c>
      <c r="C172" s="61" t="s">
        <v>271</v>
      </c>
      <c r="D172" s="36" t="s">
        <v>29</v>
      </c>
      <c r="E172" s="54" t="s">
        <v>43</v>
      </c>
      <c r="F172" s="62" t="s">
        <v>130</v>
      </c>
      <c r="G172" s="62" t="s">
        <v>268</v>
      </c>
      <c r="H172" s="60">
        <v>43405</v>
      </c>
      <c r="I172" s="60">
        <v>43409</v>
      </c>
      <c r="J172" s="40">
        <v>1</v>
      </c>
      <c r="K172" s="50">
        <f>I172-H172+1+3</f>
        <v>8</v>
      </c>
      <c r="L172" s="87">
        <f t="shared" si="156"/>
        <v>2368</v>
      </c>
      <c r="M172" s="87">
        <f t="shared" si="157"/>
        <v>1750</v>
      </c>
      <c r="N172" s="31">
        <f t="shared" si="145"/>
        <v>4118</v>
      </c>
      <c r="O172" s="32">
        <v>60</v>
      </c>
      <c r="P172" s="89">
        <f t="shared" si="161"/>
        <v>6600</v>
      </c>
      <c r="Q172" s="53"/>
      <c r="R172" s="33">
        <v>100</v>
      </c>
      <c r="S172" s="33">
        <v>100</v>
      </c>
      <c r="T172" s="33">
        <v>50</v>
      </c>
      <c r="U172" s="33">
        <v>100</v>
      </c>
      <c r="V172" s="81">
        <f>$R172*[1]Pesos!$B$13+$S172*[1]Pesos!$C$13+$T172*[1]Pesos!$D$13+$U172*[1]Pesos!$E$13</f>
        <v>85</v>
      </c>
      <c r="W172" s="93" t="s">
        <v>429</v>
      </c>
      <c r="X172" s="121"/>
      <c r="Y172" s="42"/>
    </row>
    <row r="173" spans="1:31" s="44" customFormat="1" ht="9.9499999999999993" customHeight="1" x14ac:dyDescent="0.15">
      <c r="A173" s="39"/>
      <c r="B173" s="35" t="s">
        <v>101</v>
      </c>
      <c r="C173" s="34" t="s">
        <v>102</v>
      </c>
      <c r="D173" s="39" t="s">
        <v>34</v>
      </c>
      <c r="E173" s="34" t="s">
        <v>42</v>
      </c>
      <c r="F173" s="37" t="s">
        <v>85</v>
      </c>
      <c r="G173" s="37" t="s">
        <v>104</v>
      </c>
      <c r="H173" s="41">
        <v>43405</v>
      </c>
      <c r="I173" s="41">
        <v>43405</v>
      </c>
      <c r="J173" s="37">
        <v>1</v>
      </c>
      <c r="K173" s="39">
        <v>7</v>
      </c>
      <c r="L173" s="87">
        <f t="shared" si="156"/>
        <v>2072</v>
      </c>
      <c r="M173" s="87">
        <f t="shared" si="157"/>
        <v>1750</v>
      </c>
      <c r="N173" s="31">
        <f t="shared" si="145"/>
        <v>3822</v>
      </c>
      <c r="O173" s="40">
        <v>12</v>
      </c>
      <c r="P173" s="89">
        <f t="shared" si="161"/>
        <v>1320</v>
      </c>
      <c r="Q173" s="53"/>
      <c r="R173" s="33">
        <v>100</v>
      </c>
      <c r="S173" s="33">
        <v>0</v>
      </c>
      <c r="T173" s="33">
        <v>50</v>
      </c>
      <c r="U173" s="33">
        <v>0</v>
      </c>
      <c r="V173" s="81">
        <f>$R173*[1]Pesos!$B$13+$S173*[1]Pesos!$C$13+$T173*[1]Pesos!$D$13+$U173*[1]Pesos!$E$13</f>
        <v>55</v>
      </c>
      <c r="W173" s="92" t="s">
        <v>430</v>
      </c>
      <c r="X173" s="121"/>
      <c r="Y173" s="23"/>
      <c r="Z173" s="23"/>
      <c r="AA173" s="23"/>
      <c r="AB173" s="23"/>
      <c r="AC173" s="23"/>
      <c r="AD173" s="23"/>
      <c r="AE173" s="23"/>
    </row>
    <row r="174" spans="1:31" s="44" customFormat="1" ht="9.9499999999999993" customHeight="1" x14ac:dyDescent="0.15">
      <c r="A174" s="39"/>
      <c r="B174" s="35" t="s">
        <v>101</v>
      </c>
      <c r="C174" s="34" t="s">
        <v>102</v>
      </c>
      <c r="D174" s="39" t="s">
        <v>34</v>
      </c>
      <c r="E174" s="34" t="s">
        <v>42</v>
      </c>
      <c r="F174" s="37" t="s">
        <v>85</v>
      </c>
      <c r="G174" s="37" t="s">
        <v>104</v>
      </c>
      <c r="H174" s="41">
        <v>43405</v>
      </c>
      <c r="I174" s="41">
        <v>43405</v>
      </c>
      <c r="J174" s="37">
        <v>1</v>
      </c>
      <c r="K174" s="39">
        <v>7</v>
      </c>
      <c r="L174" s="87">
        <f t="shared" ref="L174" si="191">K174*$AB$6*J174</f>
        <v>2072</v>
      </c>
      <c r="M174" s="87">
        <f t="shared" ref="M174" si="192">J174*$AD$2</f>
        <v>1750</v>
      </c>
      <c r="N174" s="31">
        <f t="shared" ref="N174" si="193">L174+M174</f>
        <v>3822</v>
      </c>
      <c r="O174" s="40">
        <v>12</v>
      </c>
      <c r="P174" s="89">
        <f t="shared" si="161"/>
        <v>1320</v>
      </c>
      <c r="Q174" s="53"/>
      <c r="R174" s="33">
        <v>100</v>
      </c>
      <c r="S174" s="33">
        <v>0</v>
      </c>
      <c r="T174" s="33">
        <v>50</v>
      </c>
      <c r="U174" s="33">
        <v>0</v>
      </c>
      <c r="V174" s="81">
        <f>$R174*[1]Pesos!$B$13+$S174*[1]Pesos!$C$13+$T174*[1]Pesos!$D$13+$U174*[1]Pesos!$E$13</f>
        <v>55</v>
      </c>
      <c r="W174" s="92" t="s">
        <v>430</v>
      </c>
      <c r="X174" s="121"/>
      <c r="Y174" s="23"/>
      <c r="Z174" s="23"/>
      <c r="AA174" s="23"/>
      <c r="AB174" s="23"/>
      <c r="AC174" s="23"/>
      <c r="AD174" s="23"/>
      <c r="AE174" s="23"/>
    </row>
    <row r="175" spans="1:31" s="44" customFormat="1" ht="9.9499999999999993" customHeight="1" x14ac:dyDescent="0.15">
      <c r="A175" s="35"/>
      <c r="B175" s="39" t="s">
        <v>44</v>
      </c>
      <c r="C175" s="61" t="s">
        <v>96</v>
      </c>
      <c r="D175" s="39" t="s">
        <v>28</v>
      </c>
      <c r="E175" s="54" t="s">
        <v>43</v>
      </c>
      <c r="F175" s="37" t="s">
        <v>97</v>
      </c>
      <c r="G175" s="37" t="s">
        <v>98</v>
      </c>
      <c r="H175" s="38">
        <v>43408</v>
      </c>
      <c r="I175" s="38">
        <v>43413</v>
      </c>
      <c r="J175" s="35">
        <v>1</v>
      </c>
      <c r="K175" s="50">
        <f t="shared" ref="K175:K181" si="194">I175-H175+1+3</f>
        <v>9</v>
      </c>
      <c r="L175" s="87">
        <f t="shared" si="156"/>
        <v>2664</v>
      </c>
      <c r="M175" s="87">
        <f t="shared" si="157"/>
        <v>1750</v>
      </c>
      <c r="N175" s="31">
        <f t="shared" si="145"/>
        <v>4414</v>
      </c>
      <c r="O175" s="32">
        <f>40*4</f>
        <v>160</v>
      </c>
      <c r="P175" s="89">
        <f t="shared" si="161"/>
        <v>17600</v>
      </c>
      <c r="Q175" s="52" t="s">
        <v>318</v>
      </c>
      <c r="R175" s="33">
        <v>100</v>
      </c>
      <c r="S175" s="33">
        <v>50</v>
      </c>
      <c r="T175" s="33">
        <v>50</v>
      </c>
      <c r="U175" s="33">
        <v>100</v>
      </c>
      <c r="V175" s="81">
        <f>$R175*[1]Pesos!$B$13+$S175*[1]Pesos!$C$13+$T175*[1]Pesos!$D$13+$U175*[1]Pesos!$E$13</f>
        <v>75</v>
      </c>
      <c r="W175" s="94" t="s">
        <v>429</v>
      </c>
      <c r="X175" s="121"/>
      <c r="Y175" s="46"/>
      <c r="AA175" s="46"/>
      <c r="AB175" s="46"/>
      <c r="AC175" s="46"/>
      <c r="AD175" s="46"/>
      <c r="AE175" s="46"/>
    </row>
    <row r="176" spans="1:31" s="44" customFormat="1" ht="9.9499999999999993" customHeight="1" x14ac:dyDescent="0.15">
      <c r="A176" s="35"/>
      <c r="B176" s="39" t="s">
        <v>44</v>
      </c>
      <c r="C176" s="61" t="s">
        <v>96</v>
      </c>
      <c r="D176" s="39" t="s">
        <v>34</v>
      </c>
      <c r="E176" s="54" t="s">
        <v>43</v>
      </c>
      <c r="F176" s="37" t="s">
        <v>97</v>
      </c>
      <c r="G176" s="37" t="s">
        <v>98</v>
      </c>
      <c r="H176" s="38">
        <v>43408</v>
      </c>
      <c r="I176" s="38">
        <v>43413</v>
      </c>
      <c r="J176" s="35">
        <v>1</v>
      </c>
      <c r="K176" s="50">
        <f t="shared" si="194"/>
        <v>9</v>
      </c>
      <c r="L176" s="87">
        <f t="shared" ref="L176:L178" si="195">K176*$AB$6*J176</f>
        <v>2664</v>
      </c>
      <c r="M176" s="87">
        <f t="shared" ref="M176:M178" si="196">J176*$AD$2</f>
        <v>1750</v>
      </c>
      <c r="N176" s="31">
        <f t="shared" ref="N176:N178" si="197">L176+M176</f>
        <v>4414</v>
      </c>
      <c r="O176" s="32">
        <f>40*4</f>
        <v>160</v>
      </c>
      <c r="P176" s="89">
        <f t="shared" si="161"/>
        <v>17600</v>
      </c>
      <c r="Q176" s="52" t="s">
        <v>318</v>
      </c>
      <c r="R176" s="33">
        <v>100</v>
      </c>
      <c r="S176" s="33">
        <v>50</v>
      </c>
      <c r="T176" s="33">
        <v>50</v>
      </c>
      <c r="U176" s="33">
        <v>100</v>
      </c>
      <c r="V176" s="81">
        <f>$R176*[1]Pesos!$B$13+$S176*[1]Pesos!$C$13+$T176*[1]Pesos!$D$13+$U176*[1]Pesos!$E$13</f>
        <v>75</v>
      </c>
      <c r="W176" s="94" t="s">
        <v>429</v>
      </c>
      <c r="X176" s="121"/>
      <c r="Y176" s="46"/>
      <c r="AA176" s="46"/>
      <c r="AB176" s="46"/>
      <c r="AC176" s="46"/>
      <c r="AD176" s="46"/>
      <c r="AE176" s="46"/>
    </row>
    <row r="177" spans="1:31" s="44" customFormat="1" ht="9.9499999999999993" customHeight="1" x14ac:dyDescent="0.15">
      <c r="A177" s="35"/>
      <c r="B177" s="39" t="s">
        <v>44</v>
      </c>
      <c r="C177" s="61" t="s">
        <v>96</v>
      </c>
      <c r="D177" s="39" t="s">
        <v>29</v>
      </c>
      <c r="E177" s="54" t="s">
        <v>43</v>
      </c>
      <c r="F177" s="37" t="s">
        <v>97</v>
      </c>
      <c r="G177" s="37" t="s">
        <v>98</v>
      </c>
      <c r="H177" s="38">
        <v>43408</v>
      </c>
      <c r="I177" s="38">
        <v>43413</v>
      </c>
      <c r="J177" s="35">
        <v>1</v>
      </c>
      <c r="K177" s="50">
        <f t="shared" si="194"/>
        <v>9</v>
      </c>
      <c r="L177" s="87">
        <f t="shared" si="195"/>
        <v>2664</v>
      </c>
      <c r="M177" s="87">
        <f t="shared" si="196"/>
        <v>1750</v>
      </c>
      <c r="N177" s="31">
        <f t="shared" si="197"/>
        <v>4414</v>
      </c>
      <c r="O177" s="32">
        <f>40*4</f>
        <v>160</v>
      </c>
      <c r="P177" s="89">
        <f t="shared" si="161"/>
        <v>17600</v>
      </c>
      <c r="Q177" s="52" t="s">
        <v>318</v>
      </c>
      <c r="R177" s="33">
        <v>100</v>
      </c>
      <c r="S177" s="33">
        <v>50</v>
      </c>
      <c r="T177" s="33">
        <v>50</v>
      </c>
      <c r="U177" s="33">
        <v>100</v>
      </c>
      <c r="V177" s="81">
        <f>$R177*[1]Pesos!$B$13+$S177*[1]Pesos!$C$13+$T177*[1]Pesos!$D$13+$U177*[1]Pesos!$E$13</f>
        <v>75</v>
      </c>
      <c r="W177" s="94" t="s">
        <v>429</v>
      </c>
      <c r="X177" s="121"/>
      <c r="Y177" s="46"/>
      <c r="AA177" s="46"/>
      <c r="AB177" s="46"/>
      <c r="AC177" s="46"/>
      <c r="AD177" s="46"/>
      <c r="AE177" s="46"/>
    </row>
    <row r="178" spans="1:31" s="44" customFormat="1" ht="9.9499999999999993" customHeight="1" x14ac:dyDescent="0.15">
      <c r="A178" s="35"/>
      <c r="B178" s="39" t="s">
        <v>44</v>
      </c>
      <c r="C178" s="61" t="s">
        <v>96</v>
      </c>
      <c r="D178" s="39" t="s">
        <v>31</v>
      </c>
      <c r="E178" s="54" t="s">
        <v>43</v>
      </c>
      <c r="F178" s="37" t="s">
        <v>97</v>
      </c>
      <c r="G178" s="37" t="s">
        <v>98</v>
      </c>
      <c r="H178" s="38">
        <v>43408</v>
      </c>
      <c r="I178" s="38">
        <v>43413</v>
      </c>
      <c r="J178" s="35">
        <v>1</v>
      </c>
      <c r="K178" s="50">
        <f t="shared" si="194"/>
        <v>9</v>
      </c>
      <c r="L178" s="87">
        <f t="shared" si="195"/>
        <v>2664</v>
      </c>
      <c r="M178" s="87">
        <f t="shared" si="196"/>
        <v>1750</v>
      </c>
      <c r="N178" s="31">
        <f t="shared" si="197"/>
        <v>4414</v>
      </c>
      <c r="O178" s="32">
        <f>40*4</f>
        <v>160</v>
      </c>
      <c r="P178" s="89">
        <f t="shared" si="161"/>
        <v>17600</v>
      </c>
      <c r="Q178" s="52" t="s">
        <v>318</v>
      </c>
      <c r="R178" s="33">
        <v>100</v>
      </c>
      <c r="S178" s="33">
        <v>50</v>
      </c>
      <c r="T178" s="33">
        <v>50</v>
      </c>
      <c r="U178" s="33">
        <v>100</v>
      </c>
      <c r="V178" s="81">
        <f>$R178*[1]Pesos!$B$13+$S178*[1]Pesos!$C$13+$T178*[1]Pesos!$D$13+$U178*[1]Pesos!$E$13</f>
        <v>75</v>
      </c>
      <c r="W178" s="94" t="s">
        <v>429</v>
      </c>
      <c r="X178" s="121"/>
      <c r="Y178" s="46"/>
      <c r="AA178" s="46"/>
      <c r="AB178" s="46"/>
      <c r="AC178" s="46"/>
      <c r="AD178" s="46"/>
      <c r="AE178" s="46"/>
    </row>
    <row r="179" spans="1:31" s="44" customFormat="1" ht="9.9499999999999993" customHeight="1" x14ac:dyDescent="0.15">
      <c r="A179" s="35"/>
      <c r="B179" s="48" t="s">
        <v>72</v>
      </c>
      <c r="C179" s="49" t="s">
        <v>190</v>
      </c>
      <c r="D179" s="36" t="s">
        <v>28</v>
      </c>
      <c r="E179" s="54" t="s">
        <v>43</v>
      </c>
      <c r="F179" s="39" t="s">
        <v>82</v>
      </c>
      <c r="G179" s="39" t="s">
        <v>83</v>
      </c>
      <c r="H179" s="38">
        <v>43409</v>
      </c>
      <c r="I179" s="38">
        <v>43413</v>
      </c>
      <c r="J179" s="36">
        <v>1</v>
      </c>
      <c r="K179" s="50">
        <f t="shared" si="194"/>
        <v>8</v>
      </c>
      <c r="L179" s="87">
        <f t="shared" si="156"/>
        <v>2368</v>
      </c>
      <c r="M179" s="87">
        <f t="shared" si="157"/>
        <v>1750</v>
      </c>
      <c r="N179" s="31">
        <f t="shared" si="145"/>
        <v>4118</v>
      </c>
      <c r="O179" s="32">
        <v>120</v>
      </c>
      <c r="P179" s="89">
        <f t="shared" si="161"/>
        <v>13200</v>
      </c>
      <c r="Q179" s="50" t="s">
        <v>392</v>
      </c>
      <c r="R179" s="33">
        <v>100</v>
      </c>
      <c r="S179" s="33">
        <v>50</v>
      </c>
      <c r="T179" s="33">
        <v>100</v>
      </c>
      <c r="U179" s="33">
        <v>100</v>
      </c>
      <c r="V179" s="81">
        <f>$R179*[1]Pesos!$B$13+$S179*[1]Pesos!$C$13+$T179*[1]Pesos!$D$13+$U179*[1]Pesos!$E$13</f>
        <v>90</v>
      </c>
      <c r="W179" s="93" t="s">
        <v>429</v>
      </c>
      <c r="X179" s="121"/>
      <c r="Y179" s="42"/>
    </row>
    <row r="180" spans="1:31" s="44" customFormat="1" ht="9.9499999999999993" customHeight="1" x14ac:dyDescent="0.15">
      <c r="A180" s="35"/>
      <c r="B180" s="48" t="s">
        <v>72</v>
      </c>
      <c r="C180" s="49" t="s">
        <v>190</v>
      </c>
      <c r="D180" s="36" t="s">
        <v>28</v>
      </c>
      <c r="E180" s="54" t="s">
        <v>43</v>
      </c>
      <c r="F180" s="39" t="s">
        <v>82</v>
      </c>
      <c r="G180" s="39" t="s">
        <v>83</v>
      </c>
      <c r="H180" s="38">
        <v>43409</v>
      </c>
      <c r="I180" s="38">
        <v>43413</v>
      </c>
      <c r="J180" s="36">
        <v>1</v>
      </c>
      <c r="K180" s="50">
        <f t="shared" si="194"/>
        <v>8</v>
      </c>
      <c r="L180" s="87">
        <f t="shared" ref="L180" si="198">K180*$AB$6*J180</f>
        <v>2368</v>
      </c>
      <c r="M180" s="87">
        <f t="shared" ref="M180" si="199">J180*$AD$2</f>
        <v>1750</v>
      </c>
      <c r="N180" s="31">
        <f t="shared" ref="N180" si="200">L180+M180</f>
        <v>4118</v>
      </c>
      <c r="O180" s="32">
        <v>120</v>
      </c>
      <c r="P180" s="89">
        <f t="shared" si="161"/>
        <v>13200</v>
      </c>
      <c r="Q180" s="50" t="s">
        <v>392</v>
      </c>
      <c r="R180" s="33">
        <v>100</v>
      </c>
      <c r="S180" s="33">
        <v>50</v>
      </c>
      <c r="T180" s="33">
        <v>100</v>
      </c>
      <c r="U180" s="33">
        <v>100</v>
      </c>
      <c r="V180" s="81">
        <f>$R180*[1]Pesos!$B$13+$S180*[1]Pesos!$C$13+$T180*[1]Pesos!$D$13+$U180*[1]Pesos!$E$13</f>
        <v>90</v>
      </c>
      <c r="W180" s="93" t="s">
        <v>429</v>
      </c>
      <c r="X180" s="121"/>
      <c r="Y180" s="42"/>
    </row>
    <row r="181" spans="1:31" s="44" customFormat="1" ht="9.9499999999999993" customHeight="1" x14ac:dyDescent="0.15">
      <c r="A181" s="35"/>
      <c r="B181" s="35" t="s">
        <v>120</v>
      </c>
      <c r="C181" s="34" t="s">
        <v>121</v>
      </c>
      <c r="D181" s="39" t="s">
        <v>32</v>
      </c>
      <c r="E181" s="34" t="s">
        <v>42</v>
      </c>
      <c r="F181" s="37" t="s">
        <v>77</v>
      </c>
      <c r="G181" s="37" t="s">
        <v>78</v>
      </c>
      <c r="H181" s="38">
        <v>43409</v>
      </c>
      <c r="I181" s="38">
        <v>43411</v>
      </c>
      <c r="J181" s="35">
        <v>1</v>
      </c>
      <c r="K181" s="50">
        <f t="shared" si="194"/>
        <v>6</v>
      </c>
      <c r="L181" s="87">
        <f t="shared" si="156"/>
        <v>1776</v>
      </c>
      <c r="M181" s="87">
        <f t="shared" si="157"/>
        <v>1750</v>
      </c>
      <c r="N181" s="31">
        <f t="shared" si="145"/>
        <v>3526</v>
      </c>
      <c r="O181" s="40">
        <v>32</v>
      </c>
      <c r="P181" s="89">
        <f t="shared" si="161"/>
        <v>3520</v>
      </c>
      <c r="Q181" s="34" t="s">
        <v>283</v>
      </c>
      <c r="R181" s="33">
        <v>0</v>
      </c>
      <c r="S181" s="33">
        <v>50</v>
      </c>
      <c r="T181" s="33">
        <v>50</v>
      </c>
      <c r="U181" s="33">
        <v>0</v>
      </c>
      <c r="V181" s="81">
        <f>$R181*[1]Pesos!$B$13+$S181*[1]Pesos!$C$13+$T181*[1]Pesos!$D$13+$U181*[1]Pesos!$E$13</f>
        <v>25</v>
      </c>
      <c r="W181" s="105" t="s">
        <v>428</v>
      </c>
      <c r="X181" s="121"/>
      <c r="Y181" s="23"/>
      <c r="Z181" s="23"/>
      <c r="AA181" s="23"/>
      <c r="AB181" s="23"/>
      <c r="AC181" s="23"/>
      <c r="AD181" s="23"/>
      <c r="AE181" s="23"/>
    </row>
    <row r="182" spans="1:31" s="44" customFormat="1" ht="9.9499999999999993" customHeight="1" x14ac:dyDescent="0.15">
      <c r="A182" s="39"/>
      <c r="B182" s="35" t="s">
        <v>120</v>
      </c>
      <c r="C182" s="34" t="s">
        <v>337</v>
      </c>
      <c r="D182" s="66" t="s">
        <v>31</v>
      </c>
      <c r="E182" s="34" t="s">
        <v>43</v>
      </c>
      <c r="F182" s="37" t="s">
        <v>75</v>
      </c>
      <c r="G182" s="37" t="s">
        <v>75</v>
      </c>
      <c r="H182" s="60">
        <v>43416</v>
      </c>
      <c r="I182" s="60">
        <v>43420</v>
      </c>
      <c r="J182" s="35">
        <v>1</v>
      </c>
      <c r="K182" s="36">
        <v>7</v>
      </c>
      <c r="L182" s="87">
        <f t="shared" si="156"/>
        <v>2072</v>
      </c>
      <c r="M182" s="87">
        <f t="shared" si="157"/>
        <v>1750</v>
      </c>
      <c r="N182" s="31">
        <f t="shared" si="145"/>
        <v>3822</v>
      </c>
      <c r="O182" s="32">
        <v>30</v>
      </c>
      <c r="P182" s="89">
        <f t="shared" si="161"/>
        <v>3300</v>
      </c>
      <c r="Q182" s="34"/>
      <c r="R182" s="33">
        <v>50</v>
      </c>
      <c r="S182" s="33">
        <v>50</v>
      </c>
      <c r="T182" s="33">
        <v>50</v>
      </c>
      <c r="U182" s="33">
        <v>50</v>
      </c>
      <c r="V182" s="98">
        <f>$R182*[1]Pesos!$B$13+$S182*[1]Pesos!$C$13+$T182*[1]Pesos!$D$13+$U182*[1]Pesos!$E$13</f>
        <v>50</v>
      </c>
      <c r="W182" s="93" t="s">
        <v>429</v>
      </c>
      <c r="X182" s="121"/>
      <c r="Y182" s="23"/>
      <c r="Z182" s="23"/>
      <c r="AA182" s="23"/>
      <c r="AB182" s="23"/>
      <c r="AC182" s="23"/>
      <c r="AD182" s="23"/>
      <c r="AE182" s="23"/>
    </row>
    <row r="183" spans="1:31" s="44" customFormat="1" ht="9.9499999999999993" customHeight="1" x14ac:dyDescent="0.15">
      <c r="A183" s="63"/>
      <c r="B183" s="39" t="s">
        <v>69</v>
      </c>
      <c r="C183" s="61" t="s">
        <v>275</v>
      </c>
      <c r="D183" s="36" t="s">
        <v>29</v>
      </c>
      <c r="E183" s="54" t="s">
        <v>43</v>
      </c>
      <c r="F183" s="37" t="s">
        <v>70</v>
      </c>
      <c r="G183" s="62" t="s">
        <v>71</v>
      </c>
      <c r="H183" s="38">
        <v>43416</v>
      </c>
      <c r="I183" s="38">
        <v>43418</v>
      </c>
      <c r="J183" s="40">
        <v>1</v>
      </c>
      <c r="K183" s="50">
        <f t="shared" ref="K183:K192" si="201">I183-H183+1+3</f>
        <v>6</v>
      </c>
      <c r="L183" s="87">
        <f t="shared" si="156"/>
        <v>1776</v>
      </c>
      <c r="M183" s="87">
        <f t="shared" si="157"/>
        <v>1750</v>
      </c>
      <c r="N183" s="31">
        <f t="shared" si="145"/>
        <v>3526</v>
      </c>
      <c r="O183" s="32">
        <v>56</v>
      </c>
      <c r="P183" s="89">
        <f t="shared" si="161"/>
        <v>6160</v>
      </c>
      <c r="Q183" s="53" t="s">
        <v>329</v>
      </c>
      <c r="R183" s="33">
        <v>50</v>
      </c>
      <c r="S183" s="33">
        <v>0</v>
      </c>
      <c r="T183" s="33">
        <v>50</v>
      </c>
      <c r="U183" s="33">
        <v>50</v>
      </c>
      <c r="V183" s="81">
        <f>$R183*[1]Pesos!$B$13+$S183*[1]Pesos!$C$13+$T183*[1]Pesos!$D$13+$U183*[1]Pesos!$E$13</f>
        <v>40</v>
      </c>
      <c r="W183" s="84" t="s">
        <v>428</v>
      </c>
      <c r="X183" s="121"/>
      <c r="Y183" s="23"/>
      <c r="Z183" s="23"/>
      <c r="AA183" s="23"/>
      <c r="AB183" s="23"/>
      <c r="AC183" s="23"/>
      <c r="AD183" s="23"/>
      <c r="AE183" s="23"/>
    </row>
    <row r="184" spans="1:31" s="44" customFormat="1" ht="9.9499999999999993" customHeight="1" x14ac:dyDescent="0.15">
      <c r="A184" s="63"/>
      <c r="B184" s="39" t="s">
        <v>69</v>
      </c>
      <c r="C184" s="61" t="s">
        <v>275</v>
      </c>
      <c r="D184" s="36" t="s">
        <v>36</v>
      </c>
      <c r="E184" s="54" t="s">
        <v>43</v>
      </c>
      <c r="F184" s="37" t="s">
        <v>70</v>
      </c>
      <c r="G184" s="62" t="s">
        <v>71</v>
      </c>
      <c r="H184" s="38">
        <v>43416</v>
      </c>
      <c r="I184" s="38">
        <v>43418</v>
      </c>
      <c r="J184" s="40">
        <v>1</v>
      </c>
      <c r="K184" s="50">
        <f t="shared" si="201"/>
        <v>6</v>
      </c>
      <c r="L184" s="87">
        <f t="shared" ref="L184" si="202">K184*$AB$6*J184</f>
        <v>1776</v>
      </c>
      <c r="M184" s="87">
        <f t="shared" ref="M184" si="203">J184*$AD$2</f>
        <v>1750</v>
      </c>
      <c r="N184" s="31">
        <f t="shared" ref="N184" si="204">L184+M184</f>
        <v>3526</v>
      </c>
      <c r="O184" s="32">
        <v>56</v>
      </c>
      <c r="P184" s="89">
        <f t="shared" si="161"/>
        <v>6160</v>
      </c>
      <c r="Q184" s="53" t="s">
        <v>329</v>
      </c>
      <c r="R184" s="33">
        <v>50</v>
      </c>
      <c r="S184" s="33">
        <v>0</v>
      </c>
      <c r="T184" s="33">
        <v>50</v>
      </c>
      <c r="U184" s="33">
        <v>50</v>
      </c>
      <c r="V184" s="81">
        <f>$R184*[1]Pesos!$B$13+$S184*[1]Pesos!$C$13+$T184*[1]Pesos!$D$13+$U184*[1]Pesos!$E$13</f>
        <v>40</v>
      </c>
      <c r="W184" s="84" t="s">
        <v>428</v>
      </c>
      <c r="X184" s="121"/>
      <c r="Y184" s="23"/>
      <c r="Z184" s="23"/>
      <c r="AA184" s="23"/>
      <c r="AB184" s="23"/>
      <c r="AC184" s="23"/>
      <c r="AD184" s="23"/>
      <c r="AE184" s="23"/>
    </row>
    <row r="185" spans="1:31" s="44" customFormat="1" ht="9.9499999999999993" customHeight="1" x14ac:dyDescent="0.15">
      <c r="A185" s="35"/>
      <c r="B185" s="35"/>
      <c r="C185" s="34" t="s">
        <v>174</v>
      </c>
      <c r="D185" s="36" t="s">
        <v>30</v>
      </c>
      <c r="E185" s="34" t="s">
        <v>42</v>
      </c>
      <c r="F185" s="37" t="s">
        <v>115</v>
      </c>
      <c r="G185" s="37" t="s">
        <v>176</v>
      </c>
      <c r="H185" s="38">
        <v>43416</v>
      </c>
      <c r="I185" s="38">
        <v>43419</v>
      </c>
      <c r="J185" s="35">
        <v>1</v>
      </c>
      <c r="K185" s="50">
        <f t="shared" si="201"/>
        <v>7</v>
      </c>
      <c r="L185" s="87">
        <f t="shared" si="156"/>
        <v>2072</v>
      </c>
      <c r="M185" s="87">
        <f t="shared" si="157"/>
        <v>1750</v>
      </c>
      <c r="N185" s="31">
        <f t="shared" si="145"/>
        <v>3822</v>
      </c>
      <c r="O185" s="32">
        <v>4</v>
      </c>
      <c r="P185" s="89">
        <f t="shared" si="161"/>
        <v>440</v>
      </c>
      <c r="Q185" s="53" t="s">
        <v>324</v>
      </c>
      <c r="R185" s="33">
        <v>50</v>
      </c>
      <c r="S185" s="33">
        <v>0</v>
      </c>
      <c r="T185" s="33">
        <v>0</v>
      </c>
      <c r="U185" s="33">
        <v>50</v>
      </c>
      <c r="V185" s="81">
        <f>$R185*[1]Pesos!$B$13+$S185*[1]Pesos!$C$13+$T185*[1]Pesos!$D$13+$U185*[1]Pesos!$E$13</f>
        <v>25</v>
      </c>
      <c r="W185" s="84" t="s">
        <v>428</v>
      </c>
      <c r="X185" s="121"/>
      <c r="Y185" s="23"/>
      <c r="Z185" s="23"/>
      <c r="AA185" s="23"/>
      <c r="AB185" s="23"/>
      <c r="AC185" s="23"/>
      <c r="AD185" s="23"/>
      <c r="AE185" s="23"/>
    </row>
    <row r="186" spans="1:31" s="28" customFormat="1" ht="9.9499999999999993" customHeight="1" x14ac:dyDescent="0.15">
      <c r="A186" s="82"/>
      <c r="B186" s="35" t="s">
        <v>361</v>
      </c>
      <c r="C186" s="52" t="s">
        <v>365</v>
      </c>
      <c r="D186" s="66" t="s">
        <v>37</v>
      </c>
      <c r="E186" s="34" t="s">
        <v>42</v>
      </c>
      <c r="F186" s="60" t="s">
        <v>366</v>
      </c>
      <c r="G186" s="60" t="s">
        <v>367</v>
      </c>
      <c r="H186" s="60">
        <v>43423</v>
      </c>
      <c r="I186" s="60">
        <v>43427</v>
      </c>
      <c r="J186" s="37">
        <v>1</v>
      </c>
      <c r="K186" s="50">
        <f t="shared" si="201"/>
        <v>8</v>
      </c>
      <c r="L186" s="87">
        <f t="shared" si="156"/>
        <v>2368</v>
      </c>
      <c r="M186" s="87">
        <f t="shared" si="157"/>
        <v>1750</v>
      </c>
      <c r="N186" s="31">
        <f t="shared" si="145"/>
        <v>4118</v>
      </c>
      <c r="O186" s="32">
        <v>50</v>
      </c>
      <c r="P186" s="89">
        <f t="shared" si="161"/>
        <v>5500</v>
      </c>
      <c r="Q186" s="34"/>
      <c r="R186" s="33">
        <v>50</v>
      </c>
      <c r="S186" s="33">
        <v>0</v>
      </c>
      <c r="T186" s="33">
        <v>50</v>
      </c>
      <c r="U186" s="33">
        <v>100</v>
      </c>
      <c r="V186" s="98">
        <f>$R186*[1]Pesos!$B$13+$S186*[1]Pesos!$C$13+$T186*[1]Pesos!$D$13+$U186*[1]Pesos!$E$13</f>
        <v>45</v>
      </c>
      <c r="W186" s="93" t="s">
        <v>429</v>
      </c>
      <c r="X186" s="121"/>
      <c r="Y186" s="23"/>
      <c r="Z186" s="23"/>
      <c r="AA186" s="23"/>
      <c r="AB186" s="23"/>
      <c r="AC186" s="23"/>
      <c r="AD186" s="23"/>
      <c r="AE186" s="23"/>
    </row>
    <row r="187" spans="1:31" s="28" customFormat="1" ht="9.9499999999999993" customHeight="1" x14ac:dyDescent="0.15">
      <c r="A187" s="82"/>
      <c r="B187" s="35" t="s">
        <v>361</v>
      </c>
      <c r="C187" s="52" t="s">
        <v>365</v>
      </c>
      <c r="D187" s="66" t="s">
        <v>37</v>
      </c>
      <c r="E187" s="34" t="s">
        <v>42</v>
      </c>
      <c r="F187" s="60" t="s">
        <v>366</v>
      </c>
      <c r="G187" s="60" t="s">
        <v>367</v>
      </c>
      <c r="H187" s="60">
        <v>43423</v>
      </c>
      <c r="I187" s="60">
        <v>43427</v>
      </c>
      <c r="J187" s="37">
        <v>1</v>
      </c>
      <c r="K187" s="50">
        <f t="shared" si="201"/>
        <v>8</v>
      </c>
      <c r="L187" s="87">
        <f t="shared" ref="L187:L188" si="205">K187*$AB$6*J187</f>
        <v>2368</v>
      </c>
      <c r="M187" s="87">
        <f t="shared" ref="M187:M188" si="206">J187*$AD$2</f>
        <v>1750</v>
      </c>
      <c r="N187" s="31">
        <f t="shared" ref="N187:N188" si="207">L187+M187</f>
        <v>4118</v>
      </c>
      <c r="O187" s="32">
        <v>50</v>
      </c>
      <c r="P187" s="89">
        <f t="shared" si="161"/>
        <v>5500</v>
      </c>
      <c r="Q187" s="34"/>
      <c r="R187" s="33">
        <v>50</v>
      </c>
      <c r="S187" s="33">
        <v>0</v>
      </c>
      <c r="T187" s="33">
        <v>50</v>
      </c>
      <c r="U187" s="33">
        <v>100</v>
      </c>
      <c r="V187" s="98">
        <f>$R187*[1]Pesos!$B$13+$S187*[1]Pesos!$C$13+$T187*[1]Pesos!$D$13+$U187*[1]Pesos!$E$13</f>
        <v>45</v>
      </c>
      <c r="W187" s="93" t="s">
        <v>429</v>
      </c>
      <c r="X187" s="121"/>
      <c r="Y187" s="23"/>
      <c r="Z187" s="23"/>
      <c r="AA187" s="23"/>
      <c r="AB187" s="23"/>
      <c r="AC187" s="23"/>
      <c r="AD187" s="23"/>
      <c r="AE187" s="23"/>
    </row>
    <row r="188" spans="1:31" s="28" customFormat="1" ht="9.9499999999999993" customHeight="1" x14ac:dyDescent="0.15">
      <c r="A188" s="82"/>
      <c r="B188" s="35" t="s">
        <v>361</v>
      </c>
      <c r="C188" s="52" t="s">
        <v>365</v>
      </c>
      <c r="D188" s="66" t="s">
        <v>438</v>
      </c>
      <c r="E188" s="34" t="s">
        <v>42</v>
      </c>
      <c r="F188" s="60" t="s">
        <v>366</v>
      </c>
      <c r="G188" s="60" t="s">
        <v>367</v>
      </c>
      <c r="H188" s="60">
        <v>43423</v>
      </c>
      <c r="I188" s="60">
        <v>43427</v>
      </c>
      <c r="J188" s="37">
        <v>1</v>
      </c>
      <c r="K188" s="50">
        <f t="shared" si="201"/>
        <v>8</v>
      </c>
      <c r="L188" s="87">
        <f t="shared" si="205"/>
        <v>2368</v>
      </c>
      <c r="M188" s="87">
        <f t="shared" si="206"/>
        <v>1750</v>
      </c>
      <c r="N188" s="31">
        <f t="shared" si="207"/>
        <v>4118</v>
      </c>
      <c r="O188" s="32">
        <v>50</v>
      </c>
      <c r="P188" s="89">
        <f t="shared" si="161"/>
        <v>5500</v>
      </c>
      <c r="Q188" s="34"/>
      <c r="R188" s="33">
        <v>50</v>
      </c>
      <c r="S188" s="33">
        <v>0</v>
      </c>
      <c r="T188" s="33">
        <v>50</v>
      </c>
      <c r="U188" s="33">
        <v>100</v>
      </c>
      <c r="V188" s="98">
        <f>$R188*[1]Pesos!$B$13+$S188*[1]Pesos!$C$13+$T188*[1]Pesos!$D$13+$U188*[1]Pesos!$E$13</f>
        <v>45</v>
      </c>
      <c r="W188" s="93" t="s">
        <v>429</v>
      </c>
      <c r="X188" s="121"/>
      <c r="Y188" s="23"/>
      <c r="Z188" s="23"/>
      <c r="AA188" s="23"/>
      <c r="AB188" s="23"/>
      <c r="AC188" s="23"/>
      <c r="AD188" s="23"/>
      <c r="AE188" s="23"/>
    </row>
    <row r="189" spans="1:31" s="29" customFormat="1" ht="9.9499999999999993" customHeight="1" x14ac:dyDescent="0.15">
      <c r="A189" s="83"/>
      <c r="B189" s="39" t="s">
        <v>120</v>
      </c>
      <c r="C189" s="61" t="s">
        <v>259</v>
      </c>
      <c r="D189" s="36" t="s">
        <v>438</v>
      </c>
      <c r="E189" s="54" t="s">
        <v>43</v>
      </c>
      <c r="F189" s="62" t="s">
        <v>77</v>
      </c>
      <c r="G189" s="62" t="s">
        <v>78</v>
      </c>
      <c r="H189" s="60">
        <v>43430</v>
      </c>
      <c r="I189" s="60">
        <v>43434</v>
      </c>
      <c r="J189" s="40">
        <v>1</v>
      </c>
      <c r="K189" s="50">
        <f t="shared" si="201"/>
        <v>8</v>
      </c>
      <c r="L189" s="87">
        <f t="shared" si="156"/>
        <v>2368</v>
      </c>
      <c r="M189" s="87">
        <f t="shared" si="157"/>
        <v>1750</v>
      </c>
      <c r="N189" s="31">
        <f t="shared" si="145"/>
        <v>4118</v>
      </c>
      <c r="O189" s="32">
        <v>40</v>
      </c>
      <c r="P189" s="89">
        <f t="shared" si="161"/>
        <v>4400</v>
      </c>
      <c r="Q189" s="34" t="s">
        <v>295</v>
      </c>
      <c r="R189" s="33">
        <v>100</v>
      </c>
      <c r="S189" s="33">
        <v>0</v>
      </c>
      <c r="T189" s="33">
        <v>100</v>
      </c>
      <c r="U189" s="33">
        <v>100</v>
      </c>
      <c r="V189" s="81">
        <f>$R189*[1]Pesos!$B$13+$S189*[1]Pesos!$C$13+$T189*[1]Pesos!$D$13+$U189*[1]Pesos!$E$13</f>
        <v>80</v>
      </c>
      <c r="W189" s="93" t="s">
        <v>429</v>
      </c>
      <c r="X189" s="121"/>
      <c r="Y189" s="42"/>
      <c r="Z189" s="44"/>
      <c r="AA189" s="44"/>
      <c r="AB189" s="44"/>
      <c r="AC189" s="44"/>
      <c r="AD189" s="44"/>
      <c r="AE189" s="44"/>
    </row>
    <row r="190" spans="1:31" s="29" customFormat="1" ht="9.9499999999999993" customHeight="1" x14ac:dyDescent="0.15">
      <c r="A190" s="83"/>
      <c r="B190" s="39" t="s">
        <v>120</v>
      </c>
      <c r="C190" s="61" t="s">
        <v>259</v>
      </c>
      <c r="D190" s="36" t="s">
        <v>37</v>
      </c>
      <c r="E190" s="54" t="s">
        <v>43</v>
      </c>
      <c r="F190" s="62" t="s">
        <v>77</v>
      </c>
      <c r="G190" s="62" t="s">
        <v>78</v>
      </c>
      <c r="H190" s="60">
        <v>43430</v>
      </c>
      <c r="I190" s="60">
        <v>43434</v>
      </c>
      <c r="J190" s="40">
        <v>1</v>
      </c>
      <c r="K190" s="50">
        <f t="shared" si="201"/>
        <v>8</v>
      </c>
      <c r="L190" s="87">
        <f t="shared" ref="L190" si="208">K190*$AB$6*J190</f>
        <v>2368</v>
      </c>
      <c r="M190" s="87">
        <f t="shared" ref="M190" si="209">J190*$AD$2</f>
        <v>1750</v>
      </c>
      <c r="N190" s="31">
        <f t="shared" ref="N190" si="210">L190+M190</f>
        <v>4118</v>
      </c>
      <c r="O190" s="32">
        <v>40</v>
      </c>
      <c r="P190" s="89">
        <f t="shared" si="161"/>
        <v>4400</v>
      </c>
      <c r="Q190" s="34" t="s">
        <v>295</v>
      </c>
      <c r="R190" s="33">
        <v>100</v>
      </c>
      <c r="S190" s="33">
        <v>0</v>
      </c>
      <c r="T190" s="33">
        <v>100</v>
      </c>
      <c r="U190" s="33">
        <v>100</v>
      </c>
      <c r="V190" s="81">
        <f>$R190*[1]Pesos!$B$13+$S190*[1]Pesos!$C$13+$T190*[1]Pesos!$D$13+$U190*[1]Pesos!$E$13</f>
        <v>80</v>
      </c>
      <c r="W190" s="93" t="s">
        <v>429</v>
      </c>
      <c r="X190" s="121"/>
      <c r="Y190" s="42"/>
      <c r="Z190" s="44"/>
      <c r="AA190" s="44"/>
      <c r="AB190" s="44"/>
      <c r="AC190" s="44"/>
      <c r="AD190" s="44"/>
      <c r="AE190" s="44"/>
    </row>
    <row r="191" spans="1:31" s="29" customFormat="1" ht="9.9499999999999993" customHeight="1" x14ac:dyDescent="0.15">
      <c r="A191" s="99"/>
      <c r="B191" s="39" t="s">
        <v>72</v>
      </c>
      <c r="C191" s="61" t="s">
        <v>262</v>
      </c>
      <c r="D191" s="36" t="s">
        <v>29</v>
      </c>
      <c r="E191" s="54" t="s">
        <v>43</v>
      </c>
      <c r="F191" s="62" t="s">
        <v>263</v>
      </c>
      <c r="G191" s="62" t="s">
        <v>264</v>
      </c>
      <c r="H191" s="60">
        <v>43435</v>
      </c>
      <c r="I191" s="60">
        <v>43437</v>
      </c>
      <c r="J191" s="40">
        <v>1</v>
      </c>
      <c r="K191" s="50">
        <f t="shared" si="201"/>
        <v>6</v>
      </c>
      <c r="L191" s="87">
        <f t="shared" si="156"/>
        <v>1776</v>
      </c>
      <c r="M191" s="87">
        <f t="shared" si="157"/>
        <v>1750</v>
      </c>
      <c r="N191" s="31">
        <f t="shared" si="145"/>
        <v>3526</v>
      </c>
      <c r="O191" s="32">
        <v>64</v>
      </c>
      <c r="P191" s="89">
        <f t="shared" si="161"/>
        <v>7040</v>
      </c>
      <c r="Q191" s="53"/>
      <c r="R191" s="33">
        <v>100</v>
      </c>
      <c r="S191" s="33">
        <v>100</v>
      </c>
      <c r="T191" s="33">
        <v>50</v>
      </c>
      <c r="U191" s="33">
        <v>100</v>
      </c>
      <c r="V191" s="81">
        <f>$R191*[1]Pesos!$B$13+$S191*[1]Pesos!$C$13+$T191*[1]Pesos!$D$13+$U191*[1]Pesos!$E$13</f>
        <v>85</v>
      </c>
      <c r="W191" s="93" t="s">
        <v>429</v>
      </c>
      <c r="X191" s="121"/>
      <c r="Y191" s="45"/>
      <c r="Z191" s="46"/>
      <c r="AA191" s="46"/>
      <c r="AB191" s="46"/>
      <c r="AC191" s="46"/>
      <c r="AD191" s="46"/>
      <c r="AE191" s="46"/>
    </row>
    <row r="192" spans="1:31" s="29" customFormat="1" ht="9.9499999999999993" customHeight="1" x14ac:dyDescent="0.15">
      <c r="A192" s="99"/>
      <c r="B192" s="39" t="s">
        <v>72</v>
      </c>
      <c r="C192" s="61" t="s">
        <v>262</v>
      </c>
      <c r="D192" s="36" t="s">
        <v>29</v>
      </c>
      <c r="E192" s="54" t="s">
        <v>43</v>
      </c>
      <c r="F192" s="62" t="s">
        <v>263</v>
      </c>
      <c r="G192" s="62" t="s">
        <v>264</v>
      </c>
      <c r="H192" s="60">
        <v>43435</v>
      </c>
      <c r="I192" s="60">
        <v>43437</v>
      </c>
      <c r="J192" s="40">
        <v>1</v>
      </c>
      <c r="K192" s="50">
        <f t="shared" si="201"/>
        <v>6</v>
      </c>
      <c r="L192" s="87">
        <f t="shared" ref="L192" si="211">K192*$AB$6*J192</f>
        <v>1776</v>
      </c>
      <c r="M192" s="87">
        <f t="shared" ref="M192" si="212">J192*$AD$2</f>
        <v>1750</v>
      </c>
      <c r="N192" s="31">
        <f t="shared" ref="N192" si="213">L192+M192</f>
        <v>3526</v>
      </c>
      <c r="O192" s="32">
        <v>64</v>
      </c>
      <c r="P192" s="89">
        <f t="shared" si="161"/>
        <v>7040</v>
      </c>
      <c r="Q192" s="53"/>
      <c r="R192" s="33">
        <v>100</v>
      </c>
      <c r="S192" s="33">
        <v>100</v>
      </c>
      <c r="T192" s="33">
        <v>50</v>
      </c>
      <c r="U192" s="33">
        <v>100</v>
      </c>
      <c r="V192" s="81">
        <f>$R192*[1]Pesos!$B$13+$S192*[1]Pesos!$C$13+$T192*[1]Pesos!$D$13+$U192*[1]Pesos!$E$13</f>
        <v>85</v>
      </c>
      <c r="W192" s="93" t="s">
        <v>429</v>
      </c>
      <c r="X192" s="121"/>
      <c r="Y192" s="45"/>
      <c r="Z192" s="46"/>
      <c r="AA192" s="46"/>
      <c r="AB192" s="46"/>
      <c r="AC192" s="46"/>
      <c r="AD192" s="46"/>
      <c r="AE192" s="46"/>
    </row>
    <row r="193" spans="1:31" s="30" customFormat="1" ht="9.9499999999999993" customHeight="1" x14ac:dyDescent="0.15">
      <c r="A193" s="82"/>
      <c r="B193" s="39" t="s">
        <v>72</v>
      </c>
      <c r="C193" s="54" t="s">
        <v>426</v>
      </c>
      <c r="D193" s="36" t="s">
        <v>28</v>
      </c>
      <c r="E193" s="54" t="s">
        <v>43</v>
      </c>
      <c r="F193" s="39" t="s">
        <v>82</v>
      </c>
      <c r="G193" s="39" t="s">
        <v>83</v>
      </c>
      <c r="H193" s="41">
        <v>43435</v>
      </c>
      <c r="I193" s="41">
        <v>43435</v>
      </c>
      <c r="J193" s="36">
        <v>1</v>
      </c>
      <c r="K193" s="36">
        <v>8</v>
      </c>
      <c r="L193" s="87">
        <f t="shared" si="156"/>
        <v>2368</v>
      </c>
      <c r="M193" s="87">
        <f t="shared" si="157"/>
        <v>1750</v>
      </c>
      <c r="N193" s="31">
        <f t="shared" si="145"/>
        <v>4118</v>
      </c>
      <c r="O193" s="32">
        <f>60*J193</f>
        <v>60</v>
      </c>
      <c r="P193" s="89">
        <f t="shared" si="161"/>
        <v>6600</v>
      </c>
      <c r="Q193" s="53" t="s">
        <v>309</v>
      </c>
      <c r="R193" s="33">
        <v>100</v>
      </c>
      <c r="S193" s="33">
        <v>0</v>
      </c>
      <c r="T193" s="33">
        <v>100</v>
      </c>
      <c r="U193" s="33">
        <v>100</v>
      </c>
      <c r="V193" s="81">
        <f>$R193*[1]Pesos!$B$13+$S193*[1]Pesos!$C$13+$T193*[1]Pesos!$D$13+$U193*[1]Pesos!$E$13</f>
        <v>80</v>
      </c>
      <c r="W193" s="93" t="s">
        <v>429</v>
      </c>
      <c r="X193" s="121"/>
      <c r="Y193" s="42"/>
      <c r="Z193" s="44"/>
      <c r="AA193" s="44"/>
      <c r="AB193" s="44"/>
      <c r="AC193" s="44"/>
      <c r="AD193" s="44"/>
      <c r="AE193" s="44"/>
    </row>
    <row r="194" spans="1:31" s="29" customFormat="1" ht="9.9499999999999993" customHeight="1" x14ac:dyDescent="0.15">
      <c r="A194" s="99"/>
      <c r="B194" s="39" t="s">
        <v>72</v>
      </c>
      <c r="C194" s="61" t="s">
        <v>449</v>
      </c>
      <c r="D194" s="36" t="s">
        <v>455</v>
      </c>
      <c r="E194" s="54" t="s">
        <v>43</v>
      </c>
      <c r="F194" s="62" t="s">
        <v>82</v>
      </c>
      <c r="G194" s="62" t="s">
        <v>83</v>
      </c>
      <c r="H194" s="41">
        <v>43435</v>
      </c>
      <c r="I194" s="41">
        <v>43435</v>
      </c>
      <c r="J194" s="40">
        <v>1</v>
      </c>
      <c r="K194" s="50">
        <v>8</v>
      </c>
      <c r="L194" s="87">
        <f t="shared" si="156"/>
        <v>2368</v>
      </c>
      <c r="M194" s="87">
        <f t="shared" si="157"/>
        <v>1750</v>
      </c>
      <c r="N194" s="31">
        <f t="shared" si="145"/>
        <v>4118</v>
      </c>
      <c r="O194" s="32">
        <f>60*J194</f>
        <v>60</v>
      </c>
      <c r="P194" s="89">
        <f t="shared" si="161"/>
        <v>6600</v>
      </c>
      <c r="Q194" s="53"/>
      <c r="R194" s="33">
        <v>100</v>
      </c>
      <c r="S194" s="33">
        <v>50</v>
      </c>
      <c r="T194" s="33">
        <v>50</v>
      </c>
      <c r="U194" s="33">
        <v>100</v>
      </c>
      <c r="V194" s="81">
        <f>$R194*[1]Pesos!$B$13+$S194*[1]Pesos!$C$13+$T194*[1]Pesos!$D$13+$U194*[1]Pesos!$E$13</f>
        <v>75</v>
      </c>
      <c r="W194" s="93" t="s">
        <v>429</v>
      </c>
      <c r="X194" s="121"/>
      <c r="Y194" s="47"/>
      <c r="Z194" s="44"/>
      <c r="AA194" s="47"/>
      <c r="AB194" s="47"/>
      <c r="AC194" s="47"/>
      <c r="AD194" s="47"/>
      <c r="AE194" s="47"/>
    </row>
    <row r="195" spans="1:31" s="29" customFormat="1" ht="9.9499999999999993" customHeight="1" x14ac:dyDescent="0.15">
      <c r="A195" s="99"/>
      <c r="B195" s="39" t="s">
        <v>72</v>
      </c>
      <c r="C195" s="61" t="s">
        <v>449</v>
      </c>
      <c r="D195" s="36" t="s">
        <v>28</v>
      </c>
      <c r="E195" s="54" t="s">
        <v>43</v>
      </c>
      <c r="F195" s="62" t="s">
        <v>82</v>
      </c>
      <c r="G195" s="62" t="s">
        <v>83</v>
      </c>
      <c r="H195" s="41">
        <v>43435</v>
      </c>
      <c r="I195" s="41">
        <v>43435</v>
      </c>
      <c r="J195" s="40">
        <v>1</v>
      </c>
      <c r="K195" s="50">
        <v>8</v>
      </c>
      <c r="L195" s="87">
        <f t="shared" ref="L195" si="214">K195*$AB$6*J195</f>
        <v>2368</v>
      </c>
      <c r="M195" s="87">
        <f t="shared" ref="M195" si="215">J195*$AD$2</f>
        <v>1750</v>
      </c>
      <c r="N195" s="31">
        <f t="shared" ref="N195" si="216">L195+M195</f>
        <v>4118</v>
      </c>
      <c r="O195" s="32">
        <f>60*J195</f>
        <v>60</v>
      </c>
      <c r="P195" s="89">
        <f t="shared" si="161"/>
        <v>6600</v>
      </c>
      <c r="Q195" s="53"/>
      <c r="R195" s="33">
        <v>100</v>
      </c>
      <c r="S195" s="33">
        <v>50</v>
      </c>
      <c r="T195" s="33">
        <v>50</v>
      </c>
      <c r="U195" s="33">
        <v>100</v>
      </c>
      <c r="V195" s="81">
        <f>$R195*[1]Pesos!$B$13+$S195*[1]Pesos!$C$13+$T195*[1]Pesos!$D$13+$U195*[1]Pesos!$E$13</f>
        <v>75</v>
      </c>
      <c r="W195" s="93" t="s">
        <v>429</v>
      </c>
      <c r="X195" s="121"/>
      <c r="Y195" s="47"/>
      <c r="Z195" s="44"/>
      <c r="AA195" s="47"/>
      <c r="AB195" s="47"/>
      <c r="AC195" s="47"/>
      <c r="AD195" s="47"/>
      <c r="AE195" s="47"/>
    </row>
    <row r="196" spans="1:31" s="29" customFormat="1" ht="9.9499999999999993" customHeight="1" x14ac:dyDescent="0.15">
      <c r="A196" s="82"/>
      <c r="B196" s="48" t="s">
        <v>158</v>
      </c>
      <c r="C196" s="49" t="s">
        <v>396</v>
      </c>
      <c r="D196" s="50" t="s">
        <v>28</v>
      </c>
      <c r="E196" s="49" t="s">
        <v>191</v>
      </c>
      <c r="F196" s="48" t="s">
        <v>70</v>
      </c>
      <c r="G196" s="48" t="s">
        <v>230</v>
      </c>
      <c r="H196" s="51">
        <v>43437</v>
      </c>
      <c r="I196" s="51">
        <v>43441</v>
      </c>
      <c r="J196" s="36">
        <v>1</v>
      </c>
      <c r="K196" s="50">
        <f>I196-H196+1+3</f>
        <v>8</v>
      </c>
      <c r="L196" s="87">
        <f t="shared" si="156"/>
        <v>2368</v>
      </c>
      <c r="M196" s="87">
        <f t="shared" si="157"/>
        <v>1750</v>
      </c>
      <c r="N196" s="31">
        <f t="shared" si="145"/>
        <v>4118</v>
      </c>
      <c r="O196" s="32">
        <f>60*J196</f>
        <v>60</v>
      </c>
      <c r="P196" s="89">
        <f t="shared" si="161"/>
        <v>6600</v>
      </c>
      <c r="Q196" s="53" t="s">
        <v>397</v>
      </c>
      <c r="R196" s="33">
        <v>100</v>
      </c>
      <c r="S196" s="33">
        <v>0</v>
      </c>
      <c r="T196" s="33">
        <v>100</v>
      </c>
      <c r="U196" s="33">
        <v>50</v>
      </c>
      <c r="V196" s="81">
        <f>$R196*[1]Pesos!$B$13+$S196*[1]Pesos!$C$13+$T196*[1]Pesos!$D$13+$U196*[1]Pesos!$E$13</f>
        <v>75</v>
      </c>
      <c r="W196" s="93" t="s">
        <v>429</v>
      </c>
      <c r="X196" s="121"/>
      <c r="Y196" s="44"/>
      <c r="Z196" s="44"/>
      <c r="AA196" s="44"/>
      <c r="AB196" s="44"/>
      <c r="AC196" s="44"/>
      <c r="AD196" s="44"/>
      <c r="AE196" s="44"/>
    </row>
    <row r="197" spans="1:31" s="29" customFormat="1" ht="9.9499999999999993" customHeight="1" x14ac:dyDescent="0.15">
      <c r="A197" s="82"/>
      <c r="B197" s="35" t="s">
        <v>149</v>
      </c>
      <c r="C197" s="52" t="s">
        <v>298</v>
      </c>
      <c r="D197" s="36" t="s">
        <v>438</v>
      </c>
      <c r="E197" s="34" t="s">
        <v>42</v>
      </c>
      <c r="F197" s="37" t="s">
        <v>152</v>
      </c>
      <c r="G197" s="37" t="s">
        <v>75</v>
      </c>
      <c r="H197" s="37" t="s">
        <v>168</v>
      </c>
      <c r="I197" s="37" t="s">
        <v>168</v>
      </c>
      <c r="J197" s="37">
        <v>1</v>
      </c>
      <c r="K197" s="37">
        <v>5</v>
      </c>
      <c r="L197" s="87">
        <f t="shared" si="156"/>
        <v>1480</v>
      </c>
      <c r="M197" s="87">
        <f t="shared" si="157"/>
        <v>1750</v>
      </c>
      <c r="N197" s="31">
        <f t="shared" si="145"/>
        <v>3230</v>
      </c>
      <c r="O197" s="40">
        <f t="shared" ref="O197:O202" si="217">40*J197</f>
        <v>40</v>
      </c>
      <c r="P197" s="89">
        <f t="shared" si="161"/>
        <v>4400</v>
      </c>
      <c r="Q197" s="53" t="s">
        <v>149</v>
      </c>
      <c r="R197" s="33">
        <v>100</v>
      </c>
      <c r="S197" s="33">
        <v>0</v>
      </c>
      <c r="T197" s="33">
        <v>100</v>
      </c>
      <c r="U197" s="33">
        <v>100</v>
      </c>
      <c r="V197" s="81">
        <f>$R197*[1]Pesos!$B$13+$S197*[1]Pesos!$C$13+$T197*[1]Pesos!$D$13+$U197*[1]Pesos!$E$13</f>
        <v>80</v>
      </c>
      <c r="W197" s="93" t="s">
        <v>429</v>
      </c>
      <c r="X197" s="121"/>
      <c r="Y197" s="42"/>
      <c r="Z197" s="44"/>
      <c r="AA197" s="44"/>
      <c r="AB197" s="44"/>
      <c r="AC197" s="44"/>
      <c r="AD197" s="44"/>
      <c r="AE197" s="44"/>
    </row>
    <row r="198" spans="1:31" s="29" customFormat="1" ht="9.9499999999999993" customHeight="1" x14ac:dyDescent="0.15">
      <c r="A198" s="82"/>
      <c r="B198" s="35" t="s">
        <v>149</v>
      </c>
      <c r="C198" s="52" t="s">
        <v>298</v>
      </c>
      <c r="D198" s="36" t="s">
        <v>30</v>
      </c>
      <c r="E198" s="34" t="s">
        <v>42</v>
      </c>
      <c r="F198" s="37" t="s">
        <v>152</v>
      </c>
      <c r="G198" s="37" t="s">
        <v>75</v>
      </c>
      <c r="H198" s="37" t="s">
        <v>168</v>
      </c>
      <c r="I198" s="37" t="s">
        <v>168</v>
      </c>
      <c r="J198" s="37">
        <v>1</v>
      </c>
      <c r="K198" s="37">
        <v>5</v>
      </c>
      <c r="L198" s="87">
        <f t="shared" ref="L198:L199" si="218">K198*$AB$6*J198</f>
        <v>1480</v>
      </c>
      <c r="M198" s="87">
        <f t="shared" ref="M198:M199" si="219">J198*$AD$2</f>
        <v>1750</v>
      </c>
      <c r="N198" s="31">
        <f t="shared" ref="N198:N199" si="220">L198+M198</f>
        <v>3230</v>
      </c>
      <c r="O198" s="40">
        <f t="shared" si="217"/>
        <v>40</v>
      </c>
      <c r="P198" s="89">
        <f t="shared" si="161"/>
        <v>4400</v>
      </c>
      <c r="Q198" s="53" t="s">
        <v>149</v>
      </c>
      <c r="R198" s="33">
        <v>100</v>
      </c>
      <c r="S198" s="33">
        <v>0</v>
      </c>
      <c r="T198" s="33">
        <v>100</v>
      </c>
      <c r="U198" s="33">
        <v>100</v>
      </c>
      <c r="V198" s="81">
        <f>$R198*[1]Pesos!$B$13+$S198*[1]Pesos!$C$13+$T198*[1]Pesos!$D$13+$U198*[1]Pesos!$E$13</f>
        <v>80</v>
      </c>
      <c r="W198" s="93" t="s">
        <v>429</v>
      </c>
      <c r="X198" s="121"/>
      <c r="Y198" s="42"/>
      <c r="Z198" s="44"/>
      <c r="AA198" s="44"/>
      <c r="AB198" s="44"/>
      <c r="AC198" s="44"/>
      <c r="AD198" s="44"/>
      <c r="AE198" s="44"/>
    </row>
    <row r="199" spans="1:31" s="29" customFormat="1" ht="9.9499999999999993" customHeight="1" x14ac:dyDescent="0.15">
      <c r="A199" s="82"/>
      <c r="B199" s="35" t="s">
        <v>149</v>
      </c>
      <c r="C199" s="52" t="s">
        <v>298</v>
      </c>
      <c r="D199" s="36" t="s">
        <v>30</v>
      </c>
      <c r="E199" s="34" t="s">
        <v>42</v>
      </c>
      <c r="F199" s="37" t="s">
        <v>152</v>
      </c>
      <c r="G199" s="37" t="s">
        <v>75</v>
      </c>
      <c r="H199" s="37" t="s">
        <v>168</v>
      </c>
      <c r="I199" s="37" t="s">
        <v>168</v>
      </c>
      <c r="J199" s="37">
        <v>1</v>
      </c>
      <c r="K199" s="37">
        <v>5</v>
      </c>
      <c r="L199" s="87">
        <f t="shared" si="218"/>
        <v>1480</v>
      </c>
      <c r="M199" s="87">
        <f t="shared" si="219"/>
        <v>1750</v>
      </c>
      <c r="N199" s="31">
        <f t="shared" si="220"/>
        <v>3230</v>
      </c>
      <c r="O199" s="40">
        <f t="shared" si="217"/>
        <v>40</v>
      </c>
      <c r="P199" s="89">
        <f t="shared" si="161"/>
        <v>4400</v>
      </c>
      <c r="Q199" s="53" t="s">
        <v>149</v>
      </c>
      <c r="R199" s="33">
        <v>100</v>
      </c>
      <c r="S199" s="33">
        <v>0</v>
      </c>
      <c r="T199" s="33">
        <v>100</v>
      </c>
      <c r="U199" s="33">
        <v>100</v>
      </c>
      <c r="V199" s="81">
        <f>$R199*[1]Pesos!$B$13+$S199*[1]Pesos!$C$13+$T199*[1]Pesos!$D$13+$U199*[1]Pesos!$E$13</f>
        <v>80</v>
      </c>
      <c r="W199" s="93" t="s">
        <v>429</v>
      </c>
      <c r="X199" s="121"/>
      <c r="Y199" s="42"/>
      <c r="Z199" s="44"/>
      <c r="AA199" s="44"/>
      <c r="AB199" s="44"/>
      <c r="AC199" s="44"/>
      <c r="AD199" s="44"/>
      <c r="AE199" s="44"/>
    </row>
    <row r="200" spans="1:31" s="29" customFormat="1" ht="9.9499999999999993" customHeight="1" x14ac:dyDescent="0.15">
      <c r="A200" s="82"/>
      <c r="B200" s="35" t="s">
        <v>149</v>
      </c>
      <c r="C200" s="52" t="s">
        <v>297</v>
      </c>
      <c r="D200" s="36" t="s">
        <v>438</v>
      </c>
      <c r="E200" s="34" t="s">
        <v>42</v>
      </c>
      <c r="F200" s="37" t="s">
        <v>151</v>
      </c>
      <c r="G200" s="37" t="s">
        <v>75</v>
      </c>
      <c r="H200" s="37" t="s">
        <v>168</v>
      </c>
      <c r="I200" s="37" t="s">
        <v>168</v>
      </c>
      <c r="J200" s="37">
        <v>1</v>
      </c>
      <c r="K200" s="37">
        <v>7</v>
      </c>
      <c r="L200" s="87">
        <f t="shared" si="156"/>
        <v>2072</v>
      </c>
      <c r="M200" s="87">
        <f t="shared" si="157"/>
        <v>1750</v>
      </c>
      <c r="N200" s="31">
        <f t="shared" si="145"/>
        <v>3822</v>
      </c>
      <c r="O200" s="40">
        <f t="shared" si="217"/>
        <v>40</v>
      </c>
      <c r="P200" s="89">
        <f t="shared" si="161"/>
        <v>4400</v>
      </c>
      <c r="Q200" s="53" t="s">
        <v>149</v>
      </c>
      <c r="R200" s="33">
        <v>100</v>
      </c>
      <c r="S200" s="33">
        <v>0</v>
      </c>
      <c r="T200" s="33">
        <v>100</v>
      </c>
      <c r="U200" s="33">
        <v>100</v>
      </c>
      <c r="V200" s="98">
        <f>$R200*[1]Pesos!$B$13+$S200*[1]Pesos!$C$13+$T200*[1]Pesos!$D$13+$U200*[1]Pesos!$E$13</f>
        <v>80</v>
      </c>
      <c r="W200" s="92" t="s">
        <v>427</v>
      </c>
      <c r="X200" s="121"/>
      <c r="Y200" s="42"/>
      <c r="Z200" s="44"/>
      <c r="AA200" s="44"/>
      <c r="AB200" s="44"/>
      <c r="AC200" s="44"/>
      <c r="AD200" s="44"/>
      <c r="AE200" s="44"/>
    </row>
    <row r="201" spans="1:31" s="29" customFormat="1" ht="9.9499999999999993" customHeight="1" x14ac:dyDescent="0.15">
      <c r="A201" s="82"/>
      <c r="B201" s="35" t="s">
        <v>149</v>
      </c>
      <c r="C201" s="52" t="s">
        <v>297</v>
      </c>
      <c r="D201" s="36" t="s">
        <v>30</v>
      </c>
      <c r="E201" s="34" t="s">
        <v>42</v>
      </c>
      <c r="F201" s="37" t="s">
        <v>151</v>
      </c>
      <c r="G201" s="37" t="s">
        <v>75</v>
      </c>
      <c r="H201" s="37" t="s">
        <v>168</v>
      </c>
      <c r="I201" s="37" t="s">
        <v>168</v>
      </c>
      <c r="J201" s="37">
        <v>1</v>
      </c>
      <c r="K201" s="37">
        <v>7</v>
      </c>
      <c r="L201" s="87">
        <f t="shared" ref="L201" si="221">K201*$AB$6*J201</f>
        <v>2072</v>
      </c>
      <c r="M201" s="87">
        <f t="shared" ref="M201" si="222">J201*$AD$2</f>
        <v>1750</v>
      </c>
      <c r="N201" s="31">
        <f t="shared" ref="N201" si="223">L201+M201</f>
        <v>3822</v>
      </c>
      <c r="O201" s="40">
        <f t="shared" si="217"/>
        <v>40</v>
      </c>
      <c r="P201" s="89">
        <f t="shared" si="161"/>
        <v>4400</v>
      </c>
      <c r="Q201" s="53" t="s">
        <v>149</v>
      </c>
      <c r="R201" s="33">
        <v>100</v>
      </c>
      <c r="S201" s="33">
        <v>0</v>
      </c>
      <c r="T201" s="33">
        <v>100</v>
      </c>
      <c r="U201" s="33">
        <v>100</v>
      </c>
      <c r="V201" s="98">
        <f>$R201*[1]Pesos!$B$13+$S201*[1]Pesos!$C$13+$T201*[1]Pesos!$D$13+$U201*[1]Pesos!$E$13</f>
        <v>80</v>
      </c>
      <c r="W201" s="92" t="s">
        <v>427</v>
      </c>
      <c r="X201" s="121"/>
      <c r="Y201" s="42"/>
      <c r="Z201" s="44"/>
      <c r="AA201" s="44"/>
      <c r="AB201" s="44"/>
      <c r="AC201" s="44"/>
      <c r="AD201" s="44"/>
      <c r="AE201" s="44"/>
    </row>
    <row r="202" spans="1:31" s="29" customFormat="1" ht="9.9499999999999993" customHeight="1" x14ac:dyDescent="0.15">
      <c r="A202" s="99"/>
      <c r="B202" s="35" t="s">
        <v>149</v>
      </c>
      <c r="C202" s="52" t="s">
        <v>299</v>
      </c>
      <c r="D202" s="36" t="s">
        <v>438</v>
      </c>
      <c r="E202" s="34" t="s">
        <v>42</v>
      </c>
      <c r="F202" s="37" t="s">
        <v>153</v>
      </c>
      <c r="G202" s="37" t="s">
        <v>75</v>
      </c>
      <c r="H202" s="37" t="s">
        <v>169</v>
      </c>
      <c r="I202" s="37" t="s">
        <v>169</v>
      </c>
      <c r="J202" s="37">
        <v>1</v>
      </c>
      <c r="K202" s="37">
        <v>7</v>
      </c>
      <c r="L202" s="87">
        <f t="shared" si="156"/>
        <v>2072</v>
      </c>
      <c r="M202" s="87">
        <f t="shared" si="157"/>
        <v>1750</v>
      </c>
      <c r="N202" s="31">
        <f t="shared" si="145"/>
        <v>3822</v>
      </c>
      <c r="O202" s="40">
        <f t="shared" si="217"/>
        <v>40</v>
      </c>
      <c r="P202" s="89">
        <f t="shared" si="161"/>
        <v>4400</v>
      </c>
      <c r="Q202" s="53" t="s">
        <v>149</v>
      </c>
      <c r="R202" s="33">
        <v>100</v>
      </c>
      <c r="S202" s="33">
        <v>0</v>
      </c>
      <c r="T202" s="33">
        <v>100</v>
      </c>
      <c r="U202" s="33">
        <v>100</v>
      </c>
      <c r="V202" s="81">
        <f>$R202*[1]Pesos!$B$13+$S202*[1]Pesos!$C$13+$T202*[1]Pesos!$D$13+$U202*[1]Pesos!$E$13</f>
        <v>80</v>
      </c>
      <c r="W202" s="93" t="s">
        <v>429</v>
      </c>
      <c r="X202" s="121"/>
      <c r="Y202" s="42"/>
      <c r="Z202" s="44"/>
      <c r="AA202" s="44"/>
      <c r="AB202" s="44"/>
      <c r="AC202" s="44"/>
      <c r="AD202" s="44"/>
      <c r="AE202" s="44"/>
    </row>
    <row r="203" spans="1:31" s="29" customFormat="1" ht="9.9499999999999993" customHeight="1" x14ac:dyDescent="0.15">
      <c r="A203" s="99"/>
      <c r="B203" s="35" t="s">
        <v>149</v>
      </c>
      <c r="C203" s="52" t="s">
        <v>299</v>
      </c>
      <c r="D203" s="36" t="s">
        <v>30</v>
      </c>
      <c r="E203" s="34" t="s">
        <v>42</v>
      </c>
      <c r="F203" s="37" t="s">
        <v>153</v>
      </c>
      <c r="G203" s="37" t="s">
        <v>75</v>
      </c>
      <c r="H203" s="37" t="s">
        <v>169</v>
      </c>
      <c r="I203" s="37" t="s">
        <v>169</v>
      </c>
      <c r="J203" s="37">
        <v>1</v>
      </c>
      <c r="K203" s="37">
        <v>7</v>
      </c>
      <c r="L203" s="87">
        <f t="shared" ref="L203:L204" si="224">K203*$AB$6*J203</f>
        <v>2072</v>
      </c>
      <c r="M203" s="87">
        <f t="shared" ref="M203:M204" si="225">J203*$AD$2</f>
        <v>1750</v>
      </c>
      <c r="N203" s="31">
        <f t="shared" ref="N203:N204" si="226">L203+M203</f>
        <v>3822</v>
      </c>
      <c r="O203" s="40">
        <f t="shared" ref="O203:O204" si="227">40*J203</f>
        <v>40</v>
      </c>
      <c r="P203" s="89">
        <f t="shared" si="161"/>
        <v>4400</v>
      </c>
      <c r="Q203" s="53" t="s">
        <v>149</v>
      </c>
      <c r="R203" s="33">
        <v>100</v>
      </c>
      <c r="S203" s="33">
        <v>0</v>
      </c>
      <c r="T203" s="33">
        <v>100</v>
      </c>
      <c r="U203" s="33">
        <v>100</v>
      </c>
      <c r="V203" s="81">
        <f>$R203*[1]Pesos!$B$13+$S203*[1]Pesos!$C$13+$T203*[1]Pesos!$D$13+$U203*[1]Pesos!$E$13</f>
        <v>80</v>
      </c>
      <c r="W203" s="93" t="s">
        <v>429</v>
      </c>
      <c r="X203" s="121"/>
      <c r="Y203" s="42"/>
      <c r="Z203" s="44"/>
      <c r="AA203" s="44"/>
      <c r="AB203" s="44"/>
      <c r="AC203" s="44"/>
      <c r="AD203" s="44"/>
      <c r="AE203" s="44"/>
    </row>
    <row r="204" spans="1:31" s="29" customFormat="1" ht="9.9499999999999993" customHeight="1" x14ac:dyDescent="0.15">
      <c r="A204" s="99"/>
      <c r="B204" s="35" t="s">
        <v>149</v>
      </c>
      <c r="C204" s="52" t="s">
        <v>299</v>
      </c>
      <c r="D204" s="36" t="s">
        <v>30</v>
      </c>
      <c r="E204" s="34" t="s">
        <v>42</v>
      </c>
      <c r="F204" s="37" t="s">
        <v>153</v>
      </c>
      <c r="G204" s="37" t="s">
        <v>75</v>
      </c>
      <c r="H204" s="37" t="s">
        <v>169</v>
      </c>
      <c r="I204" s="37" t="s">
        <v>169</v>
      </c>
      <c r="J204" s="37">
        <v>1</v>
      </c>
      <c r="K204" s="37">
        <v>7</v>
      </c>
      <c r="L204" s="87">
        <f t="shared" si="224"/>
        <v>2072</v>
      </c>
      <c r="M204" s="87">
        <f t="shared" si="225"/>
        <v>1750</v>
      </c>
      <c r="N204" s="31">
        <f t="shared" si="226"/>
        <v>3822</v>
      </c>
      <c r="O204" s="40">
        <f t="shared" si="227"/>
        <v>40</v>
      </c>
      <c r="P204" s="89">
        <f t="shared" si="161"/>
        <v>4400</v>
      </c>
      <c r="Q204" s="53" t="s">
        <v>149</v>
      </c>
      <c r="R204" s="33">
        <v>100</v>
      </c>
      <c r="S204" s="33">
        <v>0</v>
      </c>
      <c r="T204" s="33">
        <v>100</v>
      </c>
      <c r="U204" s="33">
        <v>100</v>
      </c>
      <c r="V204" s="81">
        <f>$R204*[1]Pesos!$B$13+$S204*[1]Pesos!$C$13+$T204*[1]Pesos!$D$13+$U204*[1]Pesos!$E$13</f>
        <v>80</v>
      </c>
      <c r="W204" s="93" t="s">
        <v>429</v>
      </c>
      <c r="X204" s="121"/>
      <c r="Y204" s="42"/>
      <c r="Z204" s="44"/>
      <c r="AA204" s="44"/>
      <c r="AB204" s="44"/>
      <c r="AC204" s="44"/>
      <c r="AD204" s="44"/>
      <c r="AE204" s="44"/>
    </row>
    <row r="205" spans="1:31" s="29" customFormat="1" ht="9.9499999999999993" customHeight="1" x14ac:dyDescent="0.15">
      <c r="A205" s="99"/>
      <c r="B205" s="35" t="s">
        <v>149</v>
      </c>
      <c r="C205" s="52" t="s">
        <v>300</v>
      </c>
      <c r="D205" s="36" t="s">
        <v>438</v>
      </c>
      <c r="E205" s="34" t="s">
        <v>42</v>
      </c>
      <c r="F205" s="37" t="s">
        <v>301</v>
      </c>
      <c r="G205" s="37" t="s">
        <v>75</v>
      </c>
      <c r="H205" s="37" t="s">
        <v>169</v>
      </c>
      <c r="I205" s="37" t="s">
        <v>169</v>
      </c>
      <c r="J205" s="37">
        <v>1</v>
      </c>
      <c r="K205" s="37">
        <v>5</v>
      </c>
      <c r="L205" s="87">
        <f t="shared" si="156"/>
        <v>1480</v>
      </c>
      <c r="M205" s="87">
        <f t="shared" si="157"/>
        <v>1750</v>
      </c>
      <c r="N205" s="31">
        <f t="shared" si="145"/>
        <v>3230</v>
      </c>
      <c r="O205" s="40">
        <f>40*J205</f>
        <v>40</v>
      </c>
      <c r="P205" s="89">
        <f t="shared" si="161"/>
        <v>4400</v>
      </c>
      <c r="Q205" s="53" t="s">
        <v>149</v>
      </c>
      <c r="R205" s="33">
        <v>100</v>
      </c>
      <c r="S205" s="33">
        <v>0</v>
      </c>
      <c r="T205" s="33">
        <v>100</v>
      </c>
      <c r="U205" s="33">
        <v>100</v>
      </c>
      <c r="V205" s="98">
        <f>$R205*[1]Pesos!$B$13+$S205*[1]Pesos!$C$13+$T205*[1]Pesos!$D$13+$U205*[1]Pesos!$E$13</f>
        <v>80</v>
      </c>
      <c r="W205" s="92" t="s">
        <v>427</v>
      </c>
      <c r="X205" s="121"/>
      <c r="Y205" s="42"/>
      <c r="Z205" s="44"/>
      <c r="AA205" s="44"/>
      <c r="AB205" s="44"/>
      <c r="AC205" s="44"/>
      <c r="AD205" s="44"/>
      <c r="AE205" s="44"/>
    </row>
    <row r="206" spans="1:31" s="29" customFormat="1" ht="9.9499999999999993" customHeight="1" x14ac:dyDescent="0.15">
      <c r="A206" s="99"/>
      <c r="B206" s="35" t="s">
        <v>149</v>
      </c>
      <c r="C206" s="52" t="s">
        <v>300</v>
      </c>
      <c r="D206" s="36" t="s">
        <v>30</v>
      </c>
      <c r="E206" s="34" t="s">
        <v>42</v>
      </c>
      <c r="F206" s="37" t="s">
        <v>301</v>
      </c>
      <c r="G206" s="37" t="s">
        <v>75</v>
      </c>
      <c r="H206" s="37" t="s">
        <v>169</v>
      </c>
      <c r="I206" s="37" t="s">
        <v>169</v>
      </c>
      <c r="J206" s="37">
        <v>1</v>
      </c>
      <c r="K206" s="37">
        <v>5</v>
      </c>
      <c r="L206" s="87">
        <f t="shared" ref="L206" si="228">K206*$AB$6*J206</f>
        <v>1480</v>
      </c>
      <c r="M206" s="87">
        <f t="shared" ref="M206" si="229">J206*$AD$2</f>
        <v>1750</v>
      </c>
      <c r="N206" s="31">
        <f t="shared" ref="N206" si="230">L206+M206</f>
        <v>3230</v>
      </c>
      <c r="O206" s="40">
        <f>40*J206</f>
        <v>40</v>
      </c>
      <c r="P206" s="89">
        <f t="shared" si="161"/>
        <v>4400</v>
      </c>
      <c r="Q206" s="53" t="s">
        <v>149</v>
      </c>
      <c r="R206" s="33">
        <v>100</v>
      </c>
      <c r="S206" s="33">
        <v>0</v>
      </c>
      <c r="T206" s="33">
        <v>100</v>
      </c>
      <c r="U206" s="33">
        <v>100</v>
      </c>
      <c r="V206" s="98">
        <f>$R206*[1]Pesos!$B$13+$S206*[1]Pesos!$C$13+$T206*[1]Pesos!$D$13+$U206*[1]Pesos!$E$13</f>
        <v>80</v>
      </c>
      <c r="W206" s="92" t="s">
        <v>427</v>
      </c>
      <c r="X206" s="121"/>
      <c r="Y206" s="42"/>
      <c r="Z206" s="44"/>
      <c r="AA206" s="44"/>
      <c r="AB206" s="44"/>
      <c r="AC206" s="44"/>
      <c r="AD206" s="44"/>
      <c r="AE206" s="44"/>
    </row>
    <row r="207" spans="1:31" s="29" customFormat="1" ht="9.9499999999999993" customHeight="1" x14ac:dyDescent="0.15">
      <c r="A207" s="83"/>
      <c r="B207" s="35" t="s">
        <v>149</v>
      </c>
      <c r="C207" s="34" t="s">
        <v>150</v>
      </c>
      <c r="D207" s="36" t="s">
        <v>438</v>
      </c>
      <c r="E207" s="34" t="s">
        <v>42</v>
      </c>
      <c r="F207" s="37" t="s">
        <v>75</v>
      </c>
      <c r="G207" s="37" t="s">
        <v>75</v>
      </c>
      <c r="H207" s="37" t="s">
        <v>167</v>
      </c>
      <c r="I207" s="37" t="s">
        <v>167</v>
      </c>
      <c r="J207" s="37">
        <v>1</v>
      </c>
      <c r="K207" s="37">
        <v>9</v>
      </c>
      <c r="L207" s="87">
        <f t="shared" si="156"/>
        <v>2664</v>
      </c>
      <c r="M207" s="87">
        <f t="shared" si="157"/>
        <v>1750</v>
      </c>
      <c r="N207" s="31">
        <f t="shared" si="145"/>
        <v>4414</v>
      </c>
      <c r="O207" s="40">
        <f>40*J207</f>
        <v>40</v>
      </c>
      <c r="P207" s="89">
        <f t="shared" si="161"/>
        <v>4400</v>
      </c>
      <c r="Q207" s="53"/>
      <c r="R207" s="33">
        <v>100</v>
      </c>
      <c r="S207" s="33">
        <v>0</v>
      </c>
      <c r="T207" s="33">
        <v>100</v>
      </c>
      <c r="U207" s="33">
        <v>100</v>
      </c>
      <c r="V207" s="81">
        <f>$R207*[1]Pesos!$B$13+$S207*[1]Pesos!$C$13+$T207*[1]Pesos!$D$13+$U207*[1]Pesos!$E$13</f>
        <v>80</v>
      </c>
      <c r="W207" s="93" t="s">
        <v>429</v>
      </c>
      <c r="X207" s="121"/>
      <c r="Y207" s="42"/>
      <c r="Z207" s="44"/>
      <c r="AA207" s="44"/>
      <c r="AB207" s="44"/>
      <c r="AC207" s="44"/>
      <c r="AD207" s="44"/>
      <c r="AE207" s="44"/>
    </row>
    <row r="208" spans="1:31" s="29" customFormat="1" ht="9.9499999999999993" customHeight="1" x14ac:dyDescent="0.15">
      <c r="A208" s="83"/>
      <c r="B208" s="35" t="s">
        <v>149</v>
      </c>
      <c r="C208" s="34" t="s">
        <v>150</v>
      </c>
      <c r="D208" s="36" t="s">
        <v>30</v>
      </c>
      <c r="E208" s="34" t="s">
        <v>42</v>
      </c>
      <c r="F208" s="37" t="s">
        <v>75</v>
      </c>
      <c r="G208" s="37" t="s">
        <v>75</v>
      </c>
      <c r="H208" s="37" t="s">
        <v>167</v>
      </c>
      <c r="I208" s="37" t="s">
        <v>167</v>
      </c>
      <c r="J208" s="37">
        <v>1</v>
      </c>
      <c r="K208" s="37">
        <v>9</v>
      </c>
      <c r="L208" s="87">
        <f t="shared" ref="L208:L210" si="231">K208*$AB$6*J208</f>
        <v>2664</v>
      </c>
      <c r="M208" s="87">
        <f t="shared" ref="M208:M210" si="232">J208*$AD$2</f>
        <v>1750</v>
      </c>
      <c r="N208" s="31">
        <f t="shared" ref="N208:N210" si="233">L208+M208</f>
        <v>4414</v>
      </c>
      <c r="O208" s="40">
        <f t="shared" ref="O208:O210" si="234">40*J208</f>
        <v>40</v>
      </c>
      <c r="P208" s="89">
        <f t="shared" si="161"/>
        <v>4400</v>
      </c>
      <c r="Q208" s="53"/>
      <c r="R208" s="33">
        <v>100</v>
      </c>
      <c r="S208" s="33">
        <v>0</v>
      </c>
      <c r="T208" s="33">
        <v>100</v>
      </c>
      <c r="U208" s="33">
        <v>100</v>
      </c>
      <c r="V208" s="81">
        <f>$R208*[1]Pesos!$B$13+$S208*[1]Pesos!$C$13+$T208*[1]Pesos!$D$13+$U208*[1]Pesos!$E$13</f>
        <v>80</v>
      </c>
      <c r="W208" s="93" t="s">
        <v>429</v>
      </c>
      <c r="X208" s="121"/>
      <c r="Y208" s="42"/>
      <c r="Z208" s="44"/>
      <c r="AA208" s="44"/>
      <c r="AB208" s="44"/>
      <c r="AC208" s="44"/>
      <c r="AD208" s="44"/>
      <c r="AE208" s="44"/>
    </row>
    <row r="209" spans="1:31" s="29" customFormat="1" ht="9.9499999999999993" customHeight="1" x14ac:dyDescent="0.15">
      <c r="A209" s="83"/>
      <c r="B209" s="35" t="s">
        <v>149</v>
      </c>
      <c r="C209" s="34" t="s">
        <v>150</v>
      </c>
      <c r="D209" s="36" t="s">
        <v>30</v>
      </c>
      <c r="E209" s="34" t="s">
        <v>42</v>
      </c>
      <c r="F209" s="37" t="s">
        <v>75</v>
      </c>
      <c r="G209" s="37" t="s">
        <v>75</v>
      </c>
      <c r="H209" s="37" t="s">
        <v>167</v>
      </c>
      <c r="I209" s="37" t="s">
        <v>167</v>
      </c>
      <c r="J209" s="37">
        <v>1</v>
      </c>
      <c r="K209" s="37">
        <v>9</v>
      </c>
      <c r="L209" s="87">
        <f t="shared" si="231"/>
        <v>2664</v>
      </c>
      <c r="M209" s="87">
        <f t="shared" si="232"/>
        <v>1750</v>
      </c>
      <c r="N209" s="31">
        <f t="shared" si="233"/>
        <v>4414</v>
      </c>
      <c r="O209" s="40">
        <f t="shared" si="234"/>
        <v>40</v>
      </c>
      <c r="P209" s="89">
        <f t="shared" si="161"/>
        <v>4400</v>
      </c>
      <c r="Q209" s="53"/>
      <c r="R209" s="33">
        <v>100</v>
      </c>
      <c r="S209" s="33">
        <v>0</v>
      </c>
      <c r="T209" s="33">
        <v>100</v>
      </c>
      <c r="U209" s="33">
        <v>100</v>
      </c>
      <c r="V209" s="81">
        <f>$R209*[1]Pesos!$B$13+$S209*[1]Pesos!$C$13+$T209*[1]Pesos!$D$13+$U209*[1]Pesos!$E$13</f>
        <v>80</v>
      </c>
      <c r="W209" s="93" t="s">
        <v>429</v>
      </c>
      <c r="X209" s="121"/>
      <c r="Y209" s="42"/>
      <c r="Z209" s="44"/>
      <c r="AA209" s="44"/>
      <c r="AB209" s="44"/>
      <c r="AC209" s="44"/>
      <c r="AD209" s="44"/>
      <c r="AE209" s="44"/>
    </row>
    <row r="210" spans="1:31" s="29" customFormat="1" ht="9.9499999999999993" customHeight="1" x14ac:dyDescent="0.15">
      <c r="A210" s="83"/>
      <c r="B210" s="35" t="s">
        <v>149</v>
      </c>
      <c r="C210" s="34" t="s">
        <v>150</v>
      </c>
      <c r="D210" s="36" t="s">
        <v>30</v>
      </c>
      <c r="E210" s="34" t="s">
        <v>42</v>
      </c>
      <c r="F210" s="37" t="s">
        <v>75</v>
      </c>
      <c r="G210" s="37" t="s">
        <v>75</v>
      </c>
      <c r="H210" s="37" t="s">
        <v>167</v>
      </c>
      <c r="I210" s="37" t="s">
        <v>167</v>
      </c>
      <c r="J210" s="37">
        <v>1</v>
      </c>
      <c r="K210" s="37">
        <v>9</v>
      </c>
      <c r="L210" s="87">
        <f t="shared" si="231"/>
        <v>2664</v>
      </c>
      <c r="M210" s="87">
        <f t="shared" si="232"/>
        <v>1750</v>
      </c>
      <c r="N210" s="31">
        <f t="shared" si="233"/>
        <v>4414</v>
      </c>
      <c r="O210" s="40">
        <f t="shared" si="234"/>
        <v>40</v>
      </c>
      <c r="P210" s="89">
        <f t="shared" si="161"/>
        <v>4400</v>
      </c>
      <c r="Q210" s="53"/>
      <c r="R210" s="33">
        <v>100</v>
      </c>
      <c r="S210" s="33">
        <v>0</v>
      </c>
      <c r="T210" s="33">
        <v>100</v>
      </c>
      <c r="U210" s="33">
        <v>100</v>
      </c>
      <c r="V210" s="81">
        <f>$R210*[1]Pesos!$B$13+$S210*[1]Pesos!$C$13+$T210*[1]Pesos!$D$13+$U210*[1]Pesos!$E$13</f>
        <v>80</v>
      </c>
      <c r="W210" s="93" t="s">
        <v>429</v>
      </c>
      <c r="X210" s="121"/>
      <c r="Y210" s="42"/>
      <c r="Z210" s="44"/>
      <c r="AA210" s="44"/>
      <c r="AB210" s="44"/>
      <c r="AC210" s="44"/>
      <c r="AD210" s="44"/>
      <c r="AE210" s="44"/>
    </row>
    <row r="211" spans="1:31" s="29" customFormat="1" ht="9.9499999999999993" customHeight="1" x14ac:dyDescent="0.15">
      <c r="A211" s="82"/>
      <c r="B211" s="36" t="s">
        <v>120</v>
      </c>
      <c r="C211" s="58" t="s">
        <v>214</v>
      </c>
      <c r="D211" s="59" t="s">
        <v>28</v>
      </c>
      <c r="E211" s="58" t="s">
        <v>43</v>
      </c>
      <c r="F211" s="36" t="s">
        <v>77</v>
      </c>
      <c r="G211" s="36" t="s">
        <v>78</v>
      </c>
      <c r="H211" s="36" t="s">
        <v>75</v>
      </c>
      <c r="I211" s="36" t="s">
        <v>75</v>
      </c>
      <c r="J211" s="59">
        <v>1</v>
      </c>
      <c r="K211" s="59">
        <v>8</v>
      </c>
      <c r="L211" s="87">
        <f t="shared" si="156"/>
        <v>2368</v>
      </c>
      <c r="M211" s="87">
        <f t="shared" si="157"/>
        <v>1750</v>
      </c>
      <c r="N211" s="31">
        <f t="shared" si="145"/>
        <v>4118</v>
      </c>
      <c r="O211" s="32">
        <v>60</v>
      </c>
      <c r="P211" s="89">
        <f t="shared" si="161"/>
        <v>6600</v>
      </c>
      <c r="Q211" s="53" t="s">
        <v>313</v>
      </c>
      <c r="R211" s="33">
        <v>50</v>
      </c>
      <c r="S211" s="33">
        <v>0</v>
      </c>
      <c r="T211" s="33">
        <v>50</v>
      </c>
      <c r="U211" s="33">
        <v>100</v>
      </c>
      <c r="V211" s="98">
        <f>$R211*[1]Pesos!$B$13+$S211*[1]Pesos!$C$13+$T211*[1]Pesos!$D$13+$U211*[1]Pesos!$E$13</f>
        <v>45</v>
      </c>
      <c r="W211" s="93" t="s">
        <v>429</v>
      </c>
      <c r="X211" s="121"/>
      <c r="Y211" s="23"/>
      <c r="Z211" s="23"/>
      <c r="AA211" s="23"/>
      <c r="AB211" s="23"/>
      <c r="AC211" s="23"/>
      <c r="AD211" s="23"/>
      <c r="AE211" s="23"/>
    </row>
    <row r="212" spans="1:31" s="29" customFormat="1" ht="9.9499999999999993" customHeight="1" x14ac:dyDescent="0.15">
      <c r="A212" s="82"/>
      <c r="B212" s="36" t="s">
        <v>120</v>
      </c>
      <c r="C212" s="58" t="s">
        <v>214</v>
      </c>
      <c r="D212" s="59" t="s">
        <v>28</v>
      </c>
      <c r="E212" s="58" t="s">
        <v>43</v>
      </c>
      <c r="F212" s="36" t="s">
        <v>77</v>
      </c>
      <c r="G212" s="36" t="s">
        <v>78</v>
      </c>
      <c r="H212" s="36" t="s">
        <v>75</v>
      </c>
      <c r="I212" s="36" t="s">
        <v>75</v>
      </c>
      <c r="J212" s="59">
        <v>1</v>
      </c>
      <c r="K212" s="59">
        <v>8</v>
      </c>
      <c r="L212" s="87">
        <f t="shared" ref="L212" si="235">K212*$AB$6*J212</f>
        <v>2368</v>
      </c>
      <c r="M212" s="87">
        <f t="shared" ref="M212" si="236">J212*$AD$2</f>
        <v>1750</v>
      </c>
      <c r="N212" s="31">
        <f t="shared" ref="N212" si="237">L212+M212</f>
        <v>4118</v>
      </c>
      <c r="O212" s="32">
        <v>60</v>
      </c>
      <c r="P212" s="89">
        <f t="shared" si="161"/>
        <v>6600</v>
      </c>
      <c r="Q212" s="53" t="s">
        <v>313</v>
      </c>
      <c r="R212" s="33">
        <v>50</v>
      </c>
      <c r="S212" s="33">
        <v>0</v>
      </c>
      <c r="T212" s="33">
        <v>50</v>
      </c>
      <c r="U212" s="33">
        <v>100</v>
      </c>
      <c r="V212" s="98">
        <f>$R212*[1]Pesos!$B$13+$S212*[1]Pesos!$C$13+$T212*[1]Pesos!$D$13+$U212*[1]Pesos!$E$13</f>
        <v>45</v>
      </c>
      <c r="W212" s="93" t="s">
        <v>429</v>
      </c>
      <c r="X212" s="121"/>
      <c r="Y212" s="23"/>
      <c r="Z212" s="23"/>
      <c r="AA212" s="23"/>
      <c r="AB212" s="23"/>
      <c r="AC212" s="23"/>
      <c r="AD212" s="23"/>
      <c r="AE212" s="23"/>
    </row>
    <row r="213" spans="1:31" s="29" customFormat="1" ht="9.9499999999999993" customHeight="1" x14ac:dyDescent="0.15">
      <c r="A213" s="83"/>
      <c r="B213" s="35" t="s">
        <v>72</v>
      </c>
      <c r="C213" s="34" t="s">
        <v>450</v>
      </c>
      <c r="D213" s="66" t="s">
        <v>31</v>
      </c>
      <c r="E213" s="34" t="s">
        <v>43</v>
      </c>
      <c r="F213" s="48" t="s">
        <v>75</v>
      </c>
      <c r="G213" s="48" t="s">
        <v>75</v>
      </c>
      <c r="H213" s="48" t="s">
        <v>75</v>
      </c>
      <c r="I213" s="48" t="s">
        <v>75</v>
      </c>
      <c r="J213" s="35">
        <v>1</v>
      </c>
      <c r="K213" s="36">
        <v>5</v>
      </c>
      <c r="L213" s="87">
        <f t="shared" si="156"/>
        <v>1480</v>
      </c>
      <c r="M213" s="87">
        <f t="shared" si="157"/>
        <v>1750</v>
      </c>
      <c r="N213" s="31">
        <f t="shared" si="145"/>
        <v>3230</v>
      </c>
      <c r="O213" s="32">
        <v>40</v>
      </c>
      <c r="P213" s="89">
        <f t="shared" si="161"/>
        <v>4400</v>
      </c>
      <c r="Q213" s="53"/>
      <c r="R213" s="33">
        <v>100</v>
      </c>
      <c r="S213" s="33">
        <v>100</v>
      </c>
      <c r="T213" s="33">
        <v>100</v>
      </c>
      <c r="U213" s="33">
        <v>100</v>
      </c>
      <c r="V213" s="81">
        <f>$R213*[1]Pesos!$B$13+$S213*[1]Pesos!$C$13+$T213*[1]Pesos!$D$13+$U213*[1]Pesos!$E$13</f>
        <v>100</v>
      </c>
      <c r="W213" s="93" t="s">
        <v>429</v>
      </c>
      <c r="X213" s="121"/>
      <c r="Y213" s="42"/>
      <c r="Z213" s="44"/>
      <c r="AA213" s="44"/>
      <c r="AB213" s="44"/>
      <c r="AC213" s="44"/>
      <c r="AD213" s="44"/>
      <c r="AE213" s="44"/>
    </row>
    <row r="214" spans="1:31" s="29" customFormat="1" ht="9.9499999999999993" customHeight="1" x14ac:dyDescent="0.15">
      <c r="A214" s="83"/>
      <c r="B214" s="35" t="s">
        <v>72</v>
      </c>
      <c r="C214" s="34" t="s">
        <v>423</v>
      </c>
      <c r="D214" s="66" t="s">
        <v>31</v>
      </c>
      <c r="E214" s="34" t="s">
        <v>43</v>
      </c>
      <c r="F214" s="48" t="s">
        <v>75</v>
      </c>
      <c r="G214" s="48" t="s">
        <v>75</v>
      </c>
      <c r="H214" s="48" t="s">
        <v>75</v>
      </c>
      <c r="I214" s="48" t="s">
        <v>75</v>
      </c>
      <c r="J214" s="35">
        <v>1</v>
      </c>
      <c r="K214" s="36">
        <v>7</v>
      </c>
      <c r="L214" s="87">
        <f t="shared" si="156"/>
        <v>2072</v>
      </c>
      <c r="M214" s="87">
        <f t="shared" si="157"/>
        <v>1750</v>
      </c>
      <c r="N214" s="31">
        <f t="shared" si="145"/>
        <v>3822</v>
      </c>
      <c r="O214" s="32">
        <v>40</v>
      </c>
      <c r="P214" s="89">
        <f t="shared" si="161"/>
        <v>4400</v>
      </c>
      <c r="Q214" s="53"/>
      <c r="R214" s="33">
        <v>100</v>
      </c>
      <c r="S214" s="33">
        <v>100</v>
      </c>
      <c r="T214" s="33">
        <v>100</v>
      </c>
      <c r="U214" s="33">
        <v>50</v>
      </c>
      <c r="V214" s="81">
        <f>$R214*[1]Pesos!$B$13+$S214*[1]Pesos!$C$13+$T214*[1]Pesos!$D$13+$U214*[1]Pesos!$E$13</f>
        <v>95</v>
      </c>
      <c r="W214" s="93" t="s">
        <v>429</v>
      </c>
      <c r="X214" s="121"/>
      <c r="Y214" s="42"/>
      <c r="Z214" s="44"/>
      <c r="AA214" s="44"/>
      <c r="AB214" s="44"/>
      <c r="AC214" s="44"/>
      <c r="AD214" s="44"/>
      <c r="AE214" s="44"/>
    </row>
    <row r="215" spans="1:31" ht="9.9499999999999993" customHeight="1" x14ac:dyDescent="0.15">
      <c r="A215" s="48"/>
      <c r="B215" s="35" t="s">
        <v>72</v>
      </c>
      <c r="C215" s="34" t="s">
        <v>332</v>
      </c>
      <c r="D215" s="66" t="s">
        <v>31</v>
      </c>
      <c r="E215" s="34" t="s">
        <v>43</v>
      </c>
      <c r="F215" s="48" t="s">
        <v>75</v>
      </c>
      <c r="G215" s="48" t="s">
        <v>75</v>
      </c>
      <c r="H215" s="48" t="s">
        <v>75</v>
      </c>
      <c r="I215" s="48" t="s">
        <v>75</v>
      </c>
      <c r="J215" s="35">
        <v>1</v>
      </c>
      <c r="K215" s="36">
        <v>5</v>
      </c>
      <c r="L215" s="87">
        <f t="shared" si="156"/>
        <v>1480</v>
      </c>
      <c r="M215" s="87">
        <f t="shared" si="157"/>
        <v>1750</v>
      </c>
      <c r="N215" s="31">
        <f t="shared" si="145"/>
        <v>3230</v>
      </c>
      <c r="O215" s="32">
        <v>30</v>
      </c>
      <c r="P215" s="89">
        <f t="shared" si="161"/>
        <v>3300</v>
      </c>
      <c r="Q215" s="53"/>
      <c r="R215" s="33">
        <v>100</v>
      </c>
      <c r="S215" s="33">
        <v>100</v>
      </c>
      <c r="T215" s="33">
        <v>100</v>
      </c>
      <c r="U215" s="33">
        <v>50</v>
      </c>
      <c r="V215" s="81">
        <f>$R215*[1]Pesos!$B$13+$S215*[1]Pesos!$C$13+$T215*[1]Pesos!$D$13+$U215*[1]Pesos!$E$13</f>
        <v>95</v>
      </c>
      <c r="W215" s="93" t="s">
        <v>429</v>
      </c>
      <c r="X215" s="121"/>
      <c r="Y215" s="42"/>
      <c r="Z215" s="44"/>
      <c r="AA215" s="44"/>
      <c r="AB215" s="44"/>
      <c r="AC215" s="44"/>
      <c r="AD215" s="44"/>
      <c r="AE215" s="44"/>
    </row>
    <row r="216" spans="1:31" ht="9.9499999999999993" customHeight="1" x14ac:dyDescent="0.15">
      <c r="A216" s="35"/>
      <c r="B216" s="35" t="s">
        <v>345</v>
      </c>
      <c r="C216" s="34" t="s">
        <v>451</v>
      </c>
      <c r="D216" s="66" t="s">
        <v>31</v>
      </c>
      <c r="E216" s="34" t="s">
        <v>43</v>
      </c>
      <c r="F216" s="48" t="s">
        <v>75</v>
      </c>
      <c r="G216" s="48" t="s">
        <v>75</v>
      </c>
      <c r="H216" s="48" t="s">
        <v>75</v>
      </c>
      <c r="I216" s="48" t="s">
        <v>75</v>
      </c>
      <c r="J216" s="35">
        <v>1</v>
      </c>
      <c r="K216" s="36">
        <v>5</v>
      </c>
      <c r="L216" s="87">
        <f t="shared" si="156"/>
        <v>1480</v>
      </c>
      <c r="M216" s="87">
        <f t="shared" si="157"/>
        <v>1750</v>
      </c>
      <c r="N216" s="31">
        <f t="shared" si="145"/>
        <v>3230</v>
      </c>
      <c r="O216" s="32">
        <v>40</v>
      </c>
      <c r="P216" s="89">
        <f t="shared" si="161"/>
        <v>4400</v>
      </c>
      <c r="Q216" s="53"/>
      <c r="R216" s="33">
        <v>100</v>
      </c>
      <c r="S216" s="33">
        <v>50</v>
      </c>
      <c r="T216" s="33">
        <v>100</v>
      </c>
      <c r="U216" s="33">
        <v>100</v>
      </c>
      <c r="V216" s="81">
        <f>$R216*[1]Pesos!$B$13+$S216*[1]Pesos!$C$13+$T216*[1]Pesos!$D$13+$U216*[1]Pesos!$E$13</f>
        <v>90</v>
      </c>
      <c r="W216" s="93" t="s">
        <v>429</v>
      </c>
      <c r="X216" s="121"/>
      <c r="Y216" s="42"/>
      <c r="Z216" s="44"/>
      <c r="AA216" s="44"/>
      <c r="AB216" s="44"/>
      <c r="AC216" s="44"/>
      <c r="AD216" s="44"/>
      <c r="AE216" s="44"/>
    </row>
    <row r="217" spans="1:31" ht="9.9499999999999993" customHeight="1" x14ac:dyDescent="0.15">
      <c r="A217" s="35"/>
      <c r="B217" s="48" t="s">
        <v>194</v>
      </c>
      <c r="C217" s="49" t="s">
        <v>383</v>
      </c>
      <c r="D217" s="50" t="s">
        <v>28</v>
      </c>
      <c r="E217" s="49" t="s">
        <v>191</v>
      </c>
      <c r="F217" s="48" t="s">
        <v>75</v>
      </c>
      <c r="G217" s="48" t="s">
        <v>75</v>
      </c>
      <c r="H217" s="48" t="s">
        <v>75</v>
      </c>
      <c r="I217" s="48" t="s">
        <v>75</v>
      </c>
      <c r="J217" s="36">
        <v>1</v>
      </c>
      <c r="K217" s="50">
        <v>6</v>
      </c>
      <c r="L217" s="87">
        <f t="shared" si="156"/>
        <v>1776</v>
      </c>
      <c r="M217" s="87">
        <f t="shared" si="157"/>
        <v>1750</v>
      </c>
      <c r="N217" s="31">
        <f t="shared" si="145"/>
        <v>3526</v>
      </c>
      <c r="O217" s="32">
        <f>60*J217</f>
        <v>60</v>
      </c>
      <c r="P217" s="89">
        <f t="shared" si="161"/>
        <v>6600</v>
      </c>
      <c r="Q217" s="53" t="s">
        <v>389</v>
      </c>
      <c r="R217" s="33">
        <v>100</v>
      </c>
      <c r="S217" s="33">
        <v>0</v>
      </c>
      <c r="T217" s="33">
        <v>100</v>
      </c>
      <c r="U217" s="33">
        <v>100</v>
      </c>
      <c r="V217" s="81">
        <f>$R217*[1]Pesos!$B$13+$S217*[1]Pesos!$C$13+$T217*[1]Pesos!$D$13+$U217*[1]Pesos!$E$13</f>
        <v>80</v>
      </c>
      <c r="W217" s="93" t="s">
        <v>429</v>
      </c>
      <c r="X217" s="121"/>
      <c r="Y217" s="42"/>
      <c r="Z217" s="44"/>
      <c r="AA217" s="44"/>
      <c r="AB217" s="44"/>
      <c r="AC217" s="44"/>
      <c r="AD217" s="44"/>
      <c r="AE217" s="44"/>
    </row>
    <row r="218" spans="1:31" ht="9.9499999999999993" customHeight="1" x14ac:dyDescent="0.15">
      <c r="A218" s="35"/>
      <c r="B218" s="48" t="s">
        <v>158</v>
      </c>
      <c r="C218" s="49" t="s">
        <v>208</v>
      </c>
      <c r="D218" s="50" t="s">
        <v>28</v>
      </c>
      <c r="E218" s="49" t="s">
        <v>43</v>
      </c>
      <c r="F218" s="48" t="s">
        <v>70</v>
      </c>
      <c r="G218" s="37" t="s">
        <v>75</v>
      </c>
      <c r="H218" s="37" t="s">
        <v>75</v>
      </c>
      <c r="I218" s="37" t="s">
        <v>75</v>
      </c>
      <c r="J218" s="50">
        <v>1</v>
      </c>
      <c r="K218" s="50">
        <v>7</v>
      </c>
      <c r="L218" s="87">
        <f t="shared" si="156"/>
        <v>2072</v>
      </c>
      <c r="M218" s="87">
        <f t="shared" si="157"/>
        <v>1750</v>
      </c>
      <c r="N218" s="31">
        <f t="shared" si="145"/>
        <v>3822</v>
      </c>
      <c r="O218" s="32">
        <v>64</v>
      </c>
      <c r="P218" s="89">
        <f t="shared" si="161"/>
        <v>7040</v>
      </c>
      <c r="Q218" s="53" t="s">
        <v>312</v>
      </c>
      <c r="R218" s="33">
        <v>100</v>
      </c>
      <c r="S218" s="33">
        <v>0</v>
      </c>
      <c r="T218" s="33">
        <v>100</v>
      </c>
      <c r="U218" s="33">
        <v>100</v>
      </c>
      <c r="V218" s="81">
        <f>$R218*[1]Pesos!$B$13+$S218*[1]Pesos!$C$13+$T218*[1]Pesos!$D$13+$U218*[1]Pesos!$E$13</f>
        <v>80</v>
      </c>
      <c r="W218" s="93" t="s">
        <v>429</v>
      </c>
      <c r="X218" s="121"/>
      <c r="Y218" s="42"/>
      <c r="Z218" s="44"/>
      <c r="AA218" s="44"/>
      <c r="AB218" s="44"/>
      <c r="AC218" s="44"/>
      <c r="AD218" s="44"/>
      <c r="AE218" s="44"/>
    </row>
    <row r="219" spans="1:31" ht="9.9499999999999993" customHeight="1" x14ac:dyDescent="0.15">
      <c r="A219" s="35"/>
      <c r="B219" s="48" t="s">
        <v>158</v>
      </c>
      <c r="C219" s="49" t="s">
        <v>208</v>
      </c>
      <c r="D219" s="50" t="s">
        <v>28</v>
      </c>
      <c r="E219" s="49" t="s">
        <v>43</v>
      </c>
      <c r="F219" s="48" t="s">
        <v>70</v>
      </c>
      <c r="G219" s="37" t="s">
        <v>75</v>
      </c>
      <c r="H219" s="37" t="s">
        <v>75</v>
      </c>
      <c r="I219" s="37" t="s">
        <v>75</v>
      </c>
      <c r="J219" s="50">
        <v>1</v>
      </c>
      <c r="K219" s="50">
        <v>7</v>
      </c>
      <c r="L219" s="87">
        <f t="shared" ref="L219" si="238">K219*$AB$6*J219</f>
        <v>2072</v>
      </c>
      <c r="M219" s="87">
        <f t="shared" ref="M219" si="239">J219*$AD$2</f>
        <v>1750</v>
      </c>
      <c r="N219" s="31">
        <f t="shared" ref="N219" si="240">L219+M219</f>
        <v>3822</v>
      </c>
      <c r="O219" s="32">
        <v>64</v>
      </c>
      <c r="P219" s="89">
        <f t="shared" si="161"/>
        <v>7040</v>
      </c>
      <c r="Q219" s="53" t="s">
        <v>312</v>
      </c>
      <c r="R219" s="33">
        <v>100</v>
      </c>
      <c r="S219" s="33">
        <v>0</v>
      </c>
      <c r="T219" s="33">
        <v>100</v>
      </c>
      <c r="U219" s="33">
        <v>100</v>
      </c>
      <c r="V219" s="81">
        <f>$R219*[1]Pesos!$B$13+$S219*[1]Pesos!$C$13+$T219*[1]Pesos!$D$13+$U219*[1]Pesos!$E$13</f>
        <v>80</v>
      </c>
      <c r="W219" s="93" t="s">
        <v>429</v>
      </c>
      <c r="X219" s="121"/>
      <c r="Y219" s="42"/>
      <c r="Z219" s="44"/>
      <c r="AA219" s="44"/>
      <c r="AB219" s="44"/>
      <c r="AC219" s="44"/>
      <c r="AD219" s="44"/>
      <c r="AE219" s="44"/>
    </row>
    <row r="220" spans="1:31" ht="9.9499999999999993" customHeight="1" x14ac:dyDescent="0.15">
      <c r="A220" s="35"/>
      <c r="B220" s="48" t="s">
        <v>209</v>
      </c>
      <c r="C220" s="49" t="s">
        <v>210</v>
      </c>
      <c r="D220" s="50" t="s">
        <v>28</v>
      </c>
      <c r="E220" s="49" t="s">
        <v>43</v>
      </c>
      <c r="F220" s="48" t="s">
        <v>211</v>
      </c>
      <c r="G220" s="48" t="s">
        <v>212</v>
      </c>
      <c r="H220" s="38" t="s">
        <v>75</v>
      </c>
      <c r="I220" s="38" t="s">
        <v>75</v>
      </c>
      <c r="J220" s="50">
        <v>1</v>
      </c>
      <c r="K220" s="50">
        <v>5</v>
      </c>
      <c r="L220" s="87">
        <f>K220*$Z$2*J220/$Y$2</f>
        <v>402.98507462686564</v>
      </c>
      <c r="M220" s="87">
        <f>J220*$AC$2/$Y$2</f>
        <v>298.50746268656718</v>
      </c>
      <c r="N220" s="31">
        <f t="shared" si="145"/>
        <v>701.49253731343288</v>
      </c>
      <c r="O220" s="32">
        <v>24</v>
      </c>
      <c r="P220" s="89">
        <f t="shared" si="161"/>
        <v>2640</v>
      </c>
      <c r="Q220" s="53" t="s">
        <v>312</v>
      </c>
      <c r="R220" s="33">
        <v>100</v>
      </c>
      <c r="S220" s="33">
        <v>0</v>
      </c>
      <c r="T220" s="33">
        <v>100</v>
      </c>
      <c r="U220" s="33">
        <v>100</v>
      </c>
      <c r="V220" s="81">
        <f>$R220*[1]Pesos!$B$13+$S220*[1]Pesos!$C$13+$T220*[1]Pesos!$D$13+$U220*[1]Pesos!$E$13</f>
        <v>80</v>
      </c>
      <c r="W220" s="93" t="s">
        <v>429</v>
      </c>
      <c r="X220" s="121"/>
      <c r="Y220" s="42"/>
      <c r="Z220" s="44"/>
      <c r="AA220" s="44"/>
      <c r="AB220" s="44"/>
      <c r="AC220" s="44"/>
      <c r="AD220" s="44"/>
      <c r="AE220" s="44"/>
    </row>
    <row r="221" spans="1:31" ht="9.9499999999999993" customHeight="1" x14ac:dyDescent="0.15">
      <c r="A221" s="35"/>
      <c r="B221" s="48" t="s">
        <v>209</v>
      </c>
      <c r="C221" s="49" t="s">
        <v>210</v>
      </c>
      <c r="D221" s="50" t="s">
        <v>28</v>
      </c>
      <c r="E221" s="49" t="s">
        <v>43</v>
      </c>
      <c r="F221" s="48" t="s">
        <v>211</v>
      </c>
      <c r="G221" s="48" t="s">
        <v>212</v>
      </c>
      <c r="H221" s="38" t="s">
        <v>75</v>
      </c>
      <c r="I221" s="38" t="s">
        <v>75</v>
      </c>
      <c r="J221" s="50">
        <v>1</v>
      </c>
      <c r="K221" s="50">
        <v>5</v>
      </c>
      <c r="L221" s="87">
        <f>K221*$Z$2*J221/$Y$2</f>
        <v>402.98507462686564</v>
      </c>
      <c r="M221" s="87">
        <f>J221*$AC$2/$Y$2</f>
        <v>298.50746268656718</v>
      </c>
      <c r="N221" s="31">
        <f t="shared" ref="N221" si="241">L221+M221</f>
        <v>701.49253731343288</v>
      </c>
      <c r="O221" s="32">
        <v>24</v>
      </c>
      <c r="P221" s="89">
        <f t="shared" si="161"/>
        <v>2640</v>
      </c>
      <c r="Q221" s="53" t="s">
        <v>312</v>
      </c>
      <c r="R221" s="33">
        <v>100</v>
      </c>
      <c r="S221" s="33">
        <v>0</v>
      </c>
      <c r="T221" s="33">
        <v>100</v>
      </c>
      <c r="U221" s="33">
        <v>100</v>
      </c>
      <c r="V221" s="81">
        <f>$R221*[1]Pesos!$B$13+$S221*[1]Pesos!$C$13+$T221*[1]Pesos!$D$13+$U221*[1]Pesos!$E$13</f>
        <v>80</v>
      </c>
      <c r="W221" s="93" t="s">
        <v>429</v>
      </c>
      <c r="X221" s="121"/>
      <c r="Y221" s="42"/>
      <c r="Z221" s="44"/>
      <c r="AA221" s="44"/>
      <c r="AB221" s="44"/>
      <c r="AC221" s="44"/>
      <c r="AD221" s="44"/>
      <c r="AE221" s="44"/>
    </row>
    <row r="222" spans="1:31" ht="9.9499999999999993" customHeight="1" x14ac:dyDescent="0.15">
      <c r="A222" s="35"/>
      <c r="B222" s="48" t="s">
        <v>209</v>
      </c>
      <c r="C222" s="49" t="s">
        <v>210</v>
      </c>
      <c r="D222" s="50" t="s">
        <v>28</v>
      </c>
      <c r="E222" s="49" t="s">
        <v>43</v>
      </c>
      <c r="F222" s="48" t="s">
        <v>82</v>
      </c>
      <c r="G222" s="37" t="s">
        <v>75</v>
      </c>
      <c r="H222" s="37" t="s">
        <v>75</v>
      </c>
      <c r="I222" s="37" t="s">
        <v>75</v>
      </c>
      <c r="J222" s="50">
        <v>1</v>
      </c>
      <c r="K222" s="50">
        <v>5</v>
      </c>
      <c r="L222" s="87">
        <f t="shared" ref="L222:L294" si="242">K222*$AB$6*J222</f>
        <v>1480</v>
      </c>
      <c r="M222" s="87">
        <f t="shared" ref="M222:M294" si="243">J222*$AD$2</f>
        <v>1750</v>
      </c>
      <c r="N222" s="31">
        <f t="shared" si="145"/>
        <v>3230</v>
      </c>
      <c r="O222" s="32">
        <v>32</v>
      </c>
      <c r="P222" s="89">
        <f t="shared" si="161"/>
        <v>3520</v>
      </c>
      <c r="Q222" s="53" t="s">
        <v>312</v>
      </c>
      <c r="R222" s="33">
        <v>100</v>
      </c>
      <c r="S222" s="33">
        <v>0</v>
      </c>
      <c r="T222" s="33">
        <v>100</v>
      </c>
      <c r="U222" s="33">
        <v>100</v>
      </c>
      <c r="V222" s="81">
        <f>$R222*[1]Pesos!$B$13+$S222*[1]Pesos!$C$13+$T222*[1]Pesos!$D$13+$U222*[1]Pesos!$E$13</f>
        <v>80</v>
      </c>
      <c r="W222" s="93" t="s">
        <v>429</v>
      </c>
      <c r="X222" s="121"/>
      <c r="Y222" s="42"/>
      <c r="Z222" s="44"/>
      <c r="AA222" s="44"/>
      <c r="AB222" s="44"/>
      <c r="AC222" s="44"/>
      <c r="AD222" s="44"/>
      <c r="AE222" s="44"/>
    </row>
    <row r="223" spans="1:31" ht="9.9499999999999993" customHeight="1" x14ac:dyDescent="0.15">
      <c r="A223" s="35"/>
      <c r="B223" s="48" t="s">
        <v>209</v>
      </c>
      <c r="C223" s="49" t="s">
        <v>210</v>
      </c>
      <c r="D223" s="50" t="s">
        <v>28</v>
      </c>
      <c r="E223" s="49" t="s">
        <v>43</v>
      </c>
      <c r="F223" s="48" t="s">
        <v>82</v>
      </c>
      <c r="G223" s="37" t="s">
        <v>75</v>
      </c>
      <c r="H223" s="37" t="s">
        <v>75</v>
      </c>
      <c r="I223" s="37" t="s">
        <v>75</v>
      </c>
      <c r="J223" s="50">
        <v>1</v>
      </c>
      <c r="K223" s="50">
        <v>5</v>
      </c>
      <c r="L223" s="87">
        <f t="shared" ref="L223" si="244">K223*$AB$6*J223</f>
        <v>1480</v>
      </c>
      <c r="M223" s="87">
        <f t="shared" ref="M223" si="245">J223*$AD$2</f>
        <v>1750</v>
      </c>
      <c r="N223" s="31">
        <f t="shared" ref="N223" si="246">L223+M223</f>
        <v>3230</v>
      </c>
      <c r="O223" s="32">
        <v>32</v>
      </c>
      <c r="P223" s="89">
        <f t="shared" si="161"/>
        <v>3520</v>
      </c>
      <c r="Q223" s="53" t="s">
        <v>312</v>
      </c>
      <c r="R223" s="33">
        <v>100</v>
      </c>
      <c r="S223" s="33">
        <v>0</v>
      </c>
      <c r="T223" s="33">
        <v>100</v>
      </c>
      <c r="U223" s="33">
        <v>100</v>
      </c>
      <c r="V223" s="81">
        <f>$R223*[1]Pesos!$B$13+$S223*[1]Pesos!$C$13+$T223*[1]Pesos!$D$13+$U223*[1]Pesos!$E$13</f>
        <v>80</v>
      </c>
      <c r="W223" s="93" t="s">
        <v>429</v>
      </c>
      <c r="X223" s="121"/>
      <c r="Y223" s="42"/>
      <c r="Z223" s="44"/>
      <c r="AA223" s="44"/>
      <c r="AB223" s="44"/>
      <c r="AC223" s="44"/>
      <c r="AD223" s="44"/>
      <c r="AE223" s="44"/>
    </row>
    <row r="224" spans="1:31" ht="9.9499999999999993" customHeight="1" x14ac:dyDescent="0.15">
      <c r="A224" s="35"/>
      <c r="B224" s="48" t="s">
        <v>72</v>
      </c>
      <c r="C224" s="49" t="s">
        <v>231</v>
      </c>
      <c r="D224" s="50" t="s">
        <v>28</v>
      </c>
      <c r="E224" s="49" t="s">
        <v>191</v>
      </c>
      <c r="F224" s="48" t="s">
        <v>75</v>
      </c>
      <c r="G224" s="48" t="s">
        <v>75</v>
      </c>
      <c r="H224" s="48" t="s">
        <v>75</v>
      </c>
      <c r="I224" s="48" t="s">
        <v>75</v>
      </c>
      <c r="J224" s="50">
        <v>1</v>
      </c>
      <c r="K224" s="50">
        <v>5</v>
      </c>
      <c r="L224" s="87">
        <f t="shared" si="242"/>
        <v>1480</v>
      </c>
      <c r="M224" s="87">
        <f t="shared" si="243"/>
        <v>1750</v>
      </c>
      <c r="N224" s="31">
        <f t="shared" si="145"/>
        <v>3230</v>
      </c>
      <c r="O224" s="32">
        <f>60*J224</f>
        <v>60</v>
      </c>
      <c r="P224" s="89">
        <f t="shared" si="161"/>
        <v>6600</v>
      </c>
      <c r="Q224" s="53" t="s">
        <v>406</v>
      </c>
      <c r="R224" s="33">
        <v>100</v>
      </c>
      <c r="S224" s="33">
        <v>0</v>
      </c>
      <c r="T224" s="33">
        <v>100</v>
      </c>
      <c r="U224" s="33">
        <v>100</v>
      </c>
      <c r="V224" s="81">
        <f>$R224*[1]Pesos!$B$13+$S224*[1]Pesos!$C$13+$T224*[1]Pesos!$D$13+$U224*[1]Pesos!$E$13</f>
        <v>80</v>
      </c>
      <c r="W224" s="93" t="s">
        <v>429</v>
      </c>
      <c r="X224" s="121"/>
      <c r="Y224" s="42"/>
      <c r="Z224" s="44"/>
      <c r="AA224" s="44"/>
      <c r="AB224" s="44"/>
      <c r="AC224" s="44"/>
      <c r="AD224" s="44"/>
      <c r="AE224" s="44"/>
    </row>
    <row r="225" spans="1:31" ht="9.9499999999999993" customHeight="1" x14ac:dyDescent="0.15">
      <c r="A225" s="35"/>
      <c r="B225" s="39" t="s">
        <v>195</v>
      </c>
      <c r="C225" s="49" t="s">
        <v>232</v>
      </c>
      <c r="D225" s="50" t="s">
        <v>28</v>
      </c>
      <c r="E225" s="49" t="s">
        <v>191</v>
      </c>
      <c r="F225" s="48" t="s">
        <v>75</v>
      </c>
      <c r="G225" s="48" t="s">
        <v>75</v>
      </c>
      <c r="H225" s="48" t="s">
        <v>75</v>
      </c>
      <c r="I225" s="48" t="s">
        <v>75</v>
      </c>
      <c r="J225" s="36">
        <v>1</v>
      </c>
      <c r="K225" s="50">
        <v>5</v>
      </c>
      <c r="L225" s="87">
        <f t="shared" si="242"/>
        <v>1480</v>
      </c>
      <c r="M225" s="87">
        <f t="shared" si="243"/>
        <v>1750</v>
      </c>
      <c r="N225" s="31">
        <f t="shared" si="145"/>
        <v>3230</v>
      </c>
      <c r="O225" s="32">
        <f>60*J225</f>
        <v>60</v>
      </c>
      <c r="P225" s="89">
        <f t="shared" si="161"/>
        <v>6600</v>
      </c>
      <c r="Q225" s="53" t="s">
        <v>394</v>
      </c>
      <c r="R225" s="33">
        <v>100</v>
      </c>
      <c r="S225" s="33">
        <v>0</v>
      </c>
      <c r="T225" s="33">
        <v>100</v>
      </c>
      <c r="U225" s="33">
        <v>100</v>
      </c>
      <c r="V225" s="81">
        <f>$R225*[1]Pesos!$B$13+$S225*[1]Pesos!$C$13+$T225*[1]Pesos!$D$13+$U225*[1]Pesos!$E$13</f>
        <v>80</v>
      </c>
      <c r="W225" s="93" t="s">
        <v>429</v>
      </c>
      <c r="X225" s="121"/>
      <c r="Y225" s="42"/>
      <c r="Z225" s="44"/>
      <c r="AA225" s="44"/>
      <c r="AB225" s="44"/>
      <c r="AC225" s="44"/>
      <c r="AD225" s="44"/>
      <c r="AE225" s="44"/>
    </row>
    <row r="226" spans="1:31" ht="9.9499999999999993" customHeight="1" x14ac:dyDescent="0.15">
      <c r="A226" s="35"/>
      <c r="B226" s="35" t="s">
        <v>72</v>
      </c>
      <c r="C226" s="34" t="s">
        <v>81</v>
      </c>
      <c r="D226" s="66" t="s">
        <v>163</v>
      </c>
      <c r="E226" s="34" t="s">
        <v>74</v>
      </c>
      <c r="F226" s="37" t="s">
        <v>82</v>
      </c>
      <c r="G226" s="37" t="s">
        <v>83</v>
      </c>
      <c r="H226" s="60" t="s">
        <v>75</v>
      </c>
      <c r="I226" s="60" t="s">
        <v>75</v>
      </c>
      <c r="J226" s="37">
        <v>1</v>
      </c>
      <c r="K226" s="36">
        <v>5</v>
      </c>
      <c r="L226" s="87">
        <f t="shared" si="242"/>
        <v>1480</v>
      </c>
      <c r="M226" s="87">
        <f t="shared" si="243"/>
        <v>1750</v>
      </c>
      <c r="N226" s="31">
        <f t="shared" si="145"/>
        <v>3230</v>
      </c>
      <c r="O226" s="32">
        <v>24</v>
      </c>
      <c r="P226" s="89">
        <f t="shared" si="161"/>
        <v>2640</v>
      </c>
      <c r="Q226" s="53"/>
      <c r="R226" s="33">
        <v>100</v>
      </c>
      <c r="S226" s="33">
        <v>0</v>
      </c>
      <c r="T226" s="33">
        <v>100</v>
      </c>
      <c r="U226" s="33">
        <v>100</v>
      </c>
      <c r="V226" s="81">
        <f>$R226*[1]Pesos!$B$13+$S226*[1]Pesos!$C$13+$T226*[1]Pesos!$D$13+$U226*[1]Pesos!$E$13</f>
        <v>80</v>
      </c>
      <c r="W226" s="94" t="s">
        <v>429</v>
      </c>
      <c r="X226" s="121"/>
      <c r="Y226" s="42"/>
      <c r="Z226" s="44"/>
      <c r="AA226" s="44"/>
      <c r="AB226" s="44"/>
      <c r="AC226" s="44"/>
      <c r="AD226" s="44"/>
      <c r="AE226" s="44"/>
    </row>
    <row r="227" spans="1:31" ht="9.9499999999999993" customHeight="1" x14ac:dyDescent="0.15">
      <c r="A227" s="35"/>
      <c r="B227" s="35" t="s">
        <v>72</v>
      </c>
      <c r="C227" s="34" t="s">
        <v>81</v>
      </c>
      <c r="D227" s="66" t="s">
        <v>163</v>
      </c>
      <c r="E227" s="34" t="s">
        <v>74</v>
      </c>
      <c r="F227" s="37" t="s">
        <v>82</v>
      </c>
      <c r="G227" s="37" t="s">
        <v>83</v>
      </c>
      <c r="H227" s="60" t="s">
        <v>75</v>
      </c>
      <c r="I227" s="60" t="s">
        <v>75</v>
      </c>
      <c r="J227" s="37">
        <v>1</v>
      </c>
      <c r="K227" s="36">
        <v>5</v>
      </c>
      <c r="L227" s="87">
        <f t="shared" ref="L227" si="247">K227*$AB$6*J227</f>
        <v>1480</v>
      </c>
      <c r="M227" s="87">
        <f t="shared" ref="M227" si="248">J227*$AD$2</f>
        <v>1750</v>
      </c>
      <c r="N227" s="31">
        <f t="shared" ref="N227" si="249">L227+M227</f>
        <v>3230</v>
      </c>
      <c r="O227" s="32">
        <v>24</v>
      </c>
      <c r="P227" s="89">
        <f t="shared" si="161"/>
        <v>2640</v>
      </c>
      <c r="Q227" s="53"/>
      <c r="R227" s="33">
        <v>100</v>
      </c>
      <c r="S227" s="33">
        <v>0</v>
      </c>
      <c r="T227" s="33">
        <v>100</v>
      </c>
      <c r="U227" s="33">
        <v>100</v>
      </c>
      <c r="V227" s="81">
        <f>$R227*[1]Pesos!$B$13+$S227*[1]Pesos!$C$13+$T227*[1]Pesos!$D$13+$U227*[1]Pesos!$E$13</f>
        <v>80</v>
      </c>
      <c r="W227" s="94" t="s">
        <v>429</v>
      </c>
      <c r="X227" s="121"/>
      <c r="Y227" s="42"/>
      <c r="Z227" s="44"/>
      <c r="AA227" s="44"/>
      <c r="AB227" s="44"/>
      <c r="AC227" s="44"/>
      <c r="AD227" s="44"/>
      <c r="AE227" s="44"/>
    </row>
    <row r="228" spans="1:31" ht="9.9499999999999993" customHeight="1" x14ac:dyDescent="0.15">
      <c r="A228" s="35"/>
      <c r="B228" s="37" t="s">
        <v>149</v>
      </c>
      <c r="C228" s="52" t="s">
        <v>418</v>
      </c>
      <c r="D228" s="37" t="s">
        <v>28</v>
      </c>
      <c r="E228" s="52" t="s">
        <v>43</v>
      </c>
      <c r="F228" s="37" t="s">
        <v>225</v>
      </c>
      <c r="G228" s="37" t="s">
        <v>226</v>
      </c>
      <c r="H228" s="37" t="s">
        <v>75</v>
      </c>
      <c r="I228" s="37" t="s">
        <v>75</v>
      </c>
      <c r="J228" s="37">
        <v>1</v>
      </c>
      <c r="K228" s="36">
        <v>8</v>
      </c>
      <c r="L228" s="87">
        <f t="shared" si="242"/>
        <v>2368</v>
      </c>
      <c r="M228" s="87">
        <f t="shared" si="243"/>
        <v>1750</v>
      </c>
      <c r="N228" s="31">
        <f t="shared" si="145"/>
        <v>4118</v>
      </c>
      <c r="O228" s="40">
        <f>40*J228</f>
        <v>40</v>
      </c>
      <c r="P228" s="89">
        <f t="shared" si="161"/>
        <v>4400</v>
      </c>
      <c r="Q228" s="53"/>
      <c r="R228" s="33">
        <v>100</v>
      </c>
      <c r="S228" s="33">
        <v>0</v>
      </c>
      <c r="T228" s="33">
        <v>100</v>
      </c>
      <c r="U228" s="33">
        <v>50</v>
      </c>
      <c r="V228" s="81">
        <f>$R228*[1]Pesos!$B$13+$S228*[1]Pesos!$C$13+$T228*[1]Pesos!$D$13+$U228*[1]Pesos!$E$13</f>
        <v>75</v>
      </c>
      <c r="W228" s="94" t="s">
        <v>429</v>
      </c>
      <c r="X228" s="121"/>
      <c r="Y228" s="42"/>
      <c r="Z228" s="44"/>
      <c r="AA228" s="44"/>
      <c r="AB228" s="44"/>
      <c r="AC228" s="44"/>
      <c r="AD228" s="44"/>
      <c r="AE228" s="44"/>
    </row>
    <row r="229" spans="1:31" ht="9.9499999999999993" customHeight="1" x14ac:dyDescent="0.15">
      <c r="A229" s="35"/>
      <c r="B229" s="37" t="s">
        <v>149</v>
      </c>
      <c r="C229" s="52" t="s">
        <v>418</v>
      </c>
      <c r="D229" s="37" t="s">
        <v>28</v>
      </c>
      <c r="E229" s="52" t="s">
        <v>43</v>
      </c>
      <c r="F229" s="37" t="s">
        <v>225</v>
      </c>
      <c r="G229" s="37" t="s">
        <v>226</v>
      </c>
      <c r="H229" s="37" t="s">
        <v>75</v>
      </c>
      <c r="I229" s="37" t="s">
        <v>75</v>
      </c>
      <c r="J229" s="37">
        <v>1</v>
      </c>
      <c r="K229" s="36">
        <v>8</v>
      </c>
      <c r="L229" s="87">
        <f t="shared" ref="L229" si="250">K229*$AB$6*J229</f>
        <v>2368</v>
      </c>
      <c r="M229" s="87">
        <f t="shared" ref="M229" si="251">J229*$AD$2</f>
        <v>1750</v>
      </c>
      <c r="N229" s="31">
        <f t="shared" ref="N229" si="252">L229+M229</f>
        <v>4118</v>
      </c>
      <c r="O229" s="40">
        <f>40*J229</f>
        <v>40</v>
      </c>
      <c r="P229" s="89">
        <f t="shared" si="161"/>
        <v>4400</v>
      </c>
      <c r="Q229" s="53"/>
      <c r="R229" s="33">
        <v>100</v>
      </c>
      <c r="S229" s="33">
        <v>0</v>
      </c>
      <c r="T229" s="33">
        <v>100</v>
      </c>
      <c r="U229" s="33">
        <v>50</v>
      </c>
      <c r="V229" s="81">
        <f>$R229*[1]Pesos!$B$13+$S229*[1]Pesos!$C$13+$T229*[1]Pesos!$D$13+$U229*[1]Pesos!$E$13</f>
        <v>75</v>
      </c>
      <c r="W229" s="94" t="s">
        <v>429</v>
      </c>
      <c r="X229" s="121"/>
      <c r="Y229" s="42"/>
      <c r="Z229" s="44"/>
      <c r="AA229" s="44"/>
      <c r="AB229" s="44"/>
      <c r="AC229" s="44"/>
      <c r="AD229" s="44"/>
      <c r="AE229" s="44"/>
    </row>
    <row r="230" spans="1:31" ht="9.9499999999999993" customHeight="1" x14ac:dyDescent="0.15">
      <c r="A230" s="35"/>
      <c r="B230" s="37" t="s">
        <v>149</v>
      </c>
      <c r="C230" s="52" t="s">
        <v>419</v>
      </c>
      <c r="D230" s="37" t="s">
        <v>28</v>
      </c>
      <c r="E230" s="52" t="s">
        <v>43</v>
      </c>
      <c r="F230" s="37" t="s">
        <v>130</v>
      </c>
      <c r="G230" s="37" t="s">
        <v>207</v>
      </c>
      <c r="H230" s="85" t="s">
        <v>75</v>
      </c>
      <c r="I230" s="37" t="s">
        <v>75</v>
      </c>
      <c r="J230" s="37">
        <v>1</v>
      </c>
      <c r="K230" s="37">
        <v>5</v>
      </c>
      <c r="L230" s="87">
        <f t="shared" si="242"/>
        <v>1480</v>
      </c>
      <c r="M230" s="87">
        <f t="shared" si="243"/>
        <v>1750</v>
      </c>
      <c r="N230" s="31">
        <f t="shared" si="145"/>
        <v>3230</v>
      </c>
      <c r="O230" s="40">
        <f>40*J230</f>
        <v>40</v>
      </c>
      <c r="P230" s="89">
        <f t="shared" si="161"/>
        <v>4400</v>
      </c>
      <c r="Q230" s="53"/>
      <c r="R230" s="33">
        <v>100</v>
      </c>
      <c r="S230" s="33">
        <v>0</v>
      </c>
      <c r="T230" s="33">
        <v>100</v>
      </c>
      <c r="U230" s="33">
        <v>50</v>
      </c>
      <c r="V230" s="81">
        <f>$R230*[1]Pesos!$B$13+$S230*[1]Pesos!$C$13+$T230*[1]Pesos!$D$13+$U230*[1]Pesos!$E$13</f>
        <v>75</v>
      </c>
      <c r="W230" s="93" t="s">
        <v>429</v>
      </c>
      <c r="X230" s="121"/>
      <c r="Y230" s="42"/>
      <c r="Z230" s="44"/>
      <c r="AA230" s="44"/>
      <c r="AB230" s="44"/>
      <c r="AC230" s="44"/>
      <c r="AD230" s="44"/>
      <c r="AE230" s="44"/>
    </row>
    <row r="231" spans="1:31" ht="9.9499999999999993" customHeight="1" x14ac:dyDescent="0.15">
      <c r="A231" s="35"/>
      <c r="B231" s="37" t="s">
        <v>149</v>
      </c>
      <c r="C231" s="52" t="s">
        <v>419</v>
      </c>
      <c r="D231" s="37" t="s">
        <v>28</v>
      </c>
      <c r="E231" s="52" t="s">
        <v>43</v>
      </c>
      <c r="F231" s="37" t="s">
        <v>130</v>
      </c>
      <c r="G231" s="37" t="s">
        <v>207</v>
      </c>
      <c r="H231" s="85" t="s">
        <v>75</v>
      </c>
      <c r="I231" s="37" t="s">
        <v>75</v>
      </c>
      <c r="J231" s="37">
        <v>1</v>
      </c>
      <c r="K231" s="37">
        <v>5</v>
      </c>
      <c r="L231" s="87">
        <f t="shared" ref="L231" si="253">K231*$AB$6*J231</f>
        <v>1480</v>
      </c>
      <c r="M231" s="87">
        <f t="shared" ref="M231" si="254">J231*$AD$2</f>
        <v>1750</v>
      </c>
      <c r="N231" s="31">
        <f t="shared" ref="N231" si="255">L231+M231</f>
        <v>3230</v>
      </c>
      <c r="O231" s="40">
        <f>40*J231</f>
        <v>40</v>
      </c>
      <c r="P231" s="89">
        <f t="shared" si="161"/>
        <v>4400</v>
      </c>
      <c r="Q231" s="53"/>
      <c r="R231" s="33">
        <v>100</v>
      </c>
      <c r="S231" s="33">
        <v>0</v>
      </c>
      <c r="T231" s="33">
        <v>100</v>
      </c>
      <c r="U231" s="33">
        <v>50</v>
      </c>
      <c r="V231" s="81">
        <f>$R231*[1]Pesos!$B$13+$S231*[1]Pesos!$C$13+$T231*[1]Pesos!$D$13+$U231*[1]Pesos!$E$13</f>
        <v>75</v>
      </c>
      <c r="W231" s="93" t="s">
        <v>429</v>
      </c>
      <c r="X231" s="121"/>
      <c r="Y231" s="42"/>
      <c r="Z231" s="44"/>
      <c r="AA231" s="44"/>
      <c r="AB231" s="44"/>
      <c r="AC231" s="44"/>
      <c r="AD231" s="44"/>
      <c r="AE231" s="44"/>
    </row>
    <row r="232" spans="1:31" ht="9.9499999999999993" customHeight="1" x14ac:dyDescent="0.15">
      <c r="A232" s="35"/>
      <c r="B232" s="39" t="s">
        <v>195</v>
      </c>
      <c r="C232" s="54" t="s">
        <v>196</v>
      </c>
      <c r="D232" s="36" t="s">
        <v>28</v>
      </c>
      <c r="E232" s="54" t="s">
        <v>191</v>
      </c>
      <c r="F232" s="39" t="s">
        <v>98</v>
      </c>
      <c r="G232" s="39" t="s">
        <v>98</v>
      </c>
      <c r="H232" s="39" t="s">
        <v>75</v>
      </c>
      <c r="I232" s="39" t="s">
        <v>75</v>
      </c>
      <c r="J232" s="36">
        <v>1</v>
      </c>
      <c r="K232" s="36">
        <v>6</v>
      </c>
      <c r="L232" s="87">
        <f t="shared" si="242"/>
        <v>1776</v>
      </c>
      <c r="M232" s="87">
        <f t="shared" si="243"/>
        <v>1750</v>
      </c>
      <c r="N232" s="31">
        <f t="shared" si="145"/>
        <v>3526</v>
      </c>
      <c r="O232" s="32">
        <f t="shared" ref="O232:O240" si="256">60*J232</f>
        <v>60</v>
      </c>
      <c r="P232" s="89">
        <f t="shared" si="161"/>
        <v>6600</v>
      </c>
      <c r="Q232" s="53" t="s">
        <v>394</v>
      </c>
      <c r="R232" s="33">
        <v>100</v>
      </c>
      <c r="S232" s="33">
        <v>0</v>
      </c>
      <c r="T232" s="33">
        <v>100</v>
      </c>
      <c r="U232" s="33">
        <v>50</v>
      </c>
      <c r="V232" s="81">
        <f>$R232*[1]Pesos!$B$13+$S232*[1]Pesos!$C$13+$T232*[1]Pesos!$D$13+$U232*[1]Pesos!$E$13</f>
        <v>75</v>
      </c>
      <c r="W232" s="93" t="s">
        <v>429</v>
      </c>
      <c r="X232" s="121"/>
      <c r="Y232" s="44"/>
      <c r="Z232" s="44"/>
      <c r="AA232" s="44"/>
      <c r="AB232" s="44"/>
      <c r="AC232" s="44"/>
      <c r="AD232" s="44"/>
      <c r="AE232" s="44"/>
    </row>
    <row r="233" spans="1:31" ht="9.9499999999999993" customHeight="1" x14ac:dyDescent="0.15">
      <c r="A233" s="35"/>
      <c r="B233" s="39" t="s">
        <v>195</v>
      </c>
      <c r="C233" s="54" t="s">
        <v>196</v>
      </c>
      <c r="D233" s="36" t="s">
        <v>28</v>
      </c>
      <c r="E233" s="54" t="s">
        <v>191</v>
      </c>
      <c r="F233" s="39" t="s">
        <v>98</v>
      </c>
      <c r="G233" s="39" t="s">
        <v>98</v>
      </c>
      <c r="H233" s="39" t="s">
        <v>75</v>
      </c>
      <c r="I233" s="39" t="s">
        <v>75</v>
      </c>
      <c r="J233" s="36">
        <v>1</v>
      </c>
      <c r="K233" s="36">
        <v>6</v>
      </c>
      <c r="L233" s="87">
        <f t="shared" ref="L233" si="257">K233*$AB$6*J233</f>
        <v>1776</v>
      </c>
      <c r="M233" s="87">
        <f t="shared" ref="M233" si="258">J233*$AD$2</f>
        <v>1750</v>
      </c>
      <c r="N233" s="31">
        <f t="shared" ref="N233" si="259">L233+M233</f>
        <v>3526</v>
      </c>
      <c r="O233" s="32">
        <f t="shared" ref="O233" si="260">60*J233</f>
        <v>60</v>
      </c>
      <c r="P233" s="89">
        <f t="shared" si="161"/>
        <v>6600</v>
      </c>
      <c r="Q233" s="53" t="s">
        <v>394</v>
      </c>
      <c r="R233" s="33">
        <v>100</v>
      </c>
      <c r="S233" s="33">
        <v>0</v>
      </c>
      <c r="T233" s="33">
        <v>100</v>
      </c>
      <c r="U233" s="33">
        <v>50</v>
      </c>
      <c r="V233" s="81">
        <f>$R233*[1]Pesos!$B$13+$S233*[1]Pesos!$C$13+$T233*[1]Pesos!$D$13+$U233*[1]Pesos!$E$13</f>
        <v>75</v>
      </c>
      <c r="W233" s="93" t="s">
        <v>429</v>
      </c>
      <c r="X233" s="121"/>
      <c r="Y233" s="44"/>
      <c r="Z233" s="44"/>
      <c r="AA233" s="44"/>
      <c r="AB233" s="44"/>
      <c r="AC233" s="44"/>
      <c r="AD233" s="44"/>
      <c r="AE233" s="44"/>
    </row>
    <row r="234" spans="1:31" ht="9.9499999999999993" customHeight="1" x14ac:dyDescent="0.15">
      <c r="A234" s="48"/>
      <c r="B234" s="39" t="s">
        <v>158</v>
      </c>
      <c r="C234" s="54" t="s">
        <v>218</v>
      </c>
      <c r="D234" s="36" t="s">
        <v>28</v>
      </c>
      <c r="E234" s="54" t="s">
        <v>191</v>
      </c>
      <c r="F234" s="39" t="s">
        <v>70</v>
      </c>
      <c r="G234" s="39" t="s">
        <v>98</v>
      </c>
      <c r="H234" s="38" t="s">
        <v>75</v>
      </c>
      <c r="I234" s="38" t="s">
        <v>75</v>
      </c>
      <c r="J234" s="36">
        <v>1</v>
      </c>
      <c r="K234" s="36">
        <v>6</v>
      </c>
      <c r="L234" s="87">
        <f t="shared" si="242"/>
        <v>1776</v>
      </c>
      <c r="M234" s="87">
        <f t="shared" si="243"/>
        <v>1750</v>
      </c>
      <c r="N234" s="31">
        <f t="shared" si="145"/>
        <v>3526</v>
      </c>
      <c r="O234" s="32">
        <f t="shared" si="256"/>
        <v>60</v>
      </c>
      <c r="P234" s="89">
        <f t="shared" si="161"/>
        <v>6600</v>
      </c>
      <c r="Q234" s="53" t="s">
        <v>397</v>
      </c>
      <c r="R234" s="33">
        <v>100</v>
      </c>
      <c r="S234" s="33">
        <v>0</v>
      </c>
      <c r="T234" s="33">
        <v>100</v>
      </c>
      <c r="U234" s="33">
        <v>50</v>
      </c>
      <c r="V234" s="81">
        <f>$R234*[1]Pesos!$B$13+$S234*[1]Pesos!$C$13+$T234*[1]Pesos!$D$13+$U234*[1]Pesos!$E$13</f>
        <v>75</v>
      </c>
      <c r="W234" s="93" t="s">
        <v>429</v>
      </c>
      <c r="X234" s="121"/>
      <c r="Y234" s="44"/>
      <c r="Z234" s="44"/>
      <c r="AA234" s="44"/>
      <c r="AB234" s="44"/>
      <c r="AC234" s="44"/>
      <c r="AD234" s="44"/>
      <c r="AE234" s="44"/>
    </row>
    <row r="235" spans="1:31" ht="9.9499999999999993" customHeight="1" x14ac:dyDescent="0.15">
      <c r="A235" s="48"/>
      <c r="B235" s="48" t="s">
        <v>158</v>
      </c>
      <c r="C235" s="49" t="s">
        <v>398</v>
      </c>
      <c r="D235" s="50" t="s">
        <v>28</v>
      </c>
      <c r="E235" s="49" t="s">
        <v>191</v>
      </c>
      <c r="F235" s="48" t="s">
        <v>75</v>
      </c>
      <c r="G235" s="48" t="s">
        <v>75</v>
      </c>
      <c r="H235" s="48" t="s">
        <v>75</v>
      </c>
      <c r="I235" s="48" t="s">
        <v>75</v>
      </c>
      <c r="J235" s="36">
        <v>1</v>
      </c>
      <c r="K235" s="36">
        <v>5</v>
      </c>
      <c r="L235" s="87">
        <f t="shared" si="242"/>
        <v>1480</v>
      </c>
      <c r="M235" s="87">
        <f t="shared" si="243"/>
        <v>1750</v>
      </c>
      <c r="N235" s="31">
        <f t="shared" ref="N235:N294" si="261">L235+M235</f>
        <v>3230</v>
      </c>
      <c r="O235" s="32">
        <f t="shared" si="256"/>
        <v>60</v>
      </c>
      <c r="P235" s="89">
        <f t="shared" si="161"/>
        <v>6600</v>
      </c>
      <c r="Q235" s="53" t="s">
        <v>397</v>
      </c>
      <c r="R235" s="33">
        <v>100</v>
      </c>
      <c r="S235" s="33">
        <v>0</v>
      </c>
      <c r="T235" s="33">
        <v>100</v>
      </c>
      <c r="U235" s="33">
        <v>50</v>
      </c>
      <c r="V235" s="81">
        <f>$R235*[1]Pesos!$B$13+$S235*[1]Pesos!$C$13+$T235*[1]Pesos!$D$13+$U235*[1]Pesos!$E$13</f>
        <v>75</v>
      </c>
      <c r="W235" s="93" t="s">
        <v>429</v>
      </c>
      <c r="X235" s="121"/>
      <c r="Y235" s="44"/>
      <c r="Z235" s="44"/>
      <c r="AA235" s="44"/>
      <c r="AB235" s="44"/>
      <c r="AC235" s="44"/>
      <c r="AD235" s="44"/>
      <c r="AE235" s="44"/>
    </row>
    <row r="236" spans="1:31" ht="9.9499999999999993" customHeight="1" x14ac:dyDescent="0.15">
      <c r="A236" s="48"/>
      <c r="B236" s="48" t="s">
        <v>158</v>
      </c>
      <c r="C236" s="49" t="s">
        <v>399</v>
      </c>
      <c r="D236" s="50" t="s">
        <v>28</v>
      </c>
      <c r="E236" s="49" t="s">
        <v>191</v>
      </c>
      <c r="F236" s="48" t="s">
        <v>75</v>
      </c>
      <c r="G236" s="48" t="s">
        <v>75</v>
      </c>
      <c r="H236" s="48" t="s">
        <v>75</v>
      </c>
      <c r="I236" s="48" t="s">
        <v>75</v>
      </c>
      <c r="J236" s="36">
        <v>1</v>
      </c>
      <c r="K236" s="36">
        <v>5</v>
      </c>
      <c r="L236" s="87">
        <f t="shared" si="242"/>
        <v>1480</v>
      </c>
      <c r="M236" s="87">
        <f t="shared" si="243"/>
        <v>1750</v>
      </c>
      <c r="N236" s="31">
        <f t="shared" si="261"/>
        <v>3230</v>
      </c>
      <c r="O236" s="32">
        <f t="shared" si="256"/>
        <v>60</v>
      </c>
      <c r="P236" s="89">
        <f t="shared" si="161"/>
        <v>6600</v>
      </c>
      <c r="Q236" s="53" t="s">
        <v>397</v>
      </c>
      <c r="R236" s="33">
        <v>100</v>
      </c>
      <c r="S236" s="33">
        <v>0</v>
      </c>
      <c r="T236" s="33">
        <v>100</v>
      </c>
      <c r="U236" s="33">
        <v>50</v>
      </c>
      <c r="V236" s="81">
        <f>$R236*[1]Pesos!$B$13+$S236*[1]Pesos!$C$13+$T236*[1]Pesos!$D$13+$U236*[1]Pesos!$E$13</f>
        <v>75</v>
      </c>
      <c r="W236" s="94" t="s">
        <v>429</v>
      </c>
      <c r="X236" s="121"/>
      <c r="Y236" s="44"/>
      <c r="Z236" s="44"/>
      <c r="AA236" s="44"/>
      <c r="AB236" s="44"/>
      <c r="AC236" s="44"/>
      <c r="AD236" s="44"/>
      <c r="AE236" s="44"/>
    </row>
    <row r="237" spans="1:31" ht="9.9499999999999993" customHeight="1" x14ac:dyDescent="0.15">
      <c r="A237" s="39"/>
      <c r="B237" s="39" t="s">
        <v>242</v>
      </c>
      <c r="C237" s="54" t="s">
        <v>405</v>
      </c>
      <c r="D237" s="36" t="s">
        <v>28</v>
      </c>
      <c r="E237" s="54" t="s">
        <v>191</v>
      </c>
      <c r="F237" s="48" t="s">
        <v>75</v>
      </c>
      <c r="G237" s="48" t="s">
        <v>75</v>
      </c>
      <c r="H237" s="48" t="s">
        <v>75</v>
      </c>
      <c r="I237" s="48" t="s">
        <v>75</v>
      </c>
      <c r="J237" s="36">
        <v>1</v>
      </c>
      <c r="K237" s="50">
        <v>5</v>
      </c>
      <c r="L237" s="87">
        <f t="shared" si="242"/>
        <v>1480</v>
      </c>
      <c r="M237" s="87">
        <f t="shared" si="243"/>
        <v>1750</v>
      </c>
      <c r="N237" s="31">
        <f t="shared" si="261"/>
        <v>3230</v>
      </c>
      <c r="O237" s="32">
        <f t="shared" si="256"/>
        <v>60</v>
      </c>
      <c r="P237" s="89">
        <f t="shared" si="161"/>
        <v>6600</v>
      </c>
      <c r="Q237" s="53" t="s">
        <v>403</v>
      </c>
      <c r="R237" s="33">
        <v>100</v>
      </c>
      <c r="S237" s="33">
        <v>0</v>
      </c>
      <c r="T237" s="33">
        <v>100</v>
      </c>
      <c r="U237" s="33">
        <v>50</v>
      </c>
      <c r="V237" s="81">
        <f>$R237*[1]Pesos!$B$13+$S237*[1]Pesos!$C$13+$T237*[1]Pesos!$D$13+$U237*[1]Pesos!$E$13</f>
        <v>75</v>
      </c>
      <c r="W237" s="93" t="s">
        <v>429</v>
      </c>
      <c r="X237" s="121"/>
      <c r="Y237" s="44"/>
      <c r="Z237" s="44"/>
      <c r="AA237" s="44"/>
      <c r="AB237" s="44"/>
      <c r="AC237" s="44"/>
      <c r="AD237" s="44"/>
      <c r="AE237" s="44"/>
    </row>
    <row r="238" spans="1:31" ht="9.9499999999999993" customHeight="1" x14ac:dyDescent="0.15">
      <c r="A238" s="55"/>
      <c r="B238" s="39" t="s">
        <v>158</v>
      </c>
      <c r="C238" s="54" t="s">
        <v>401</v>
      </c>
      <c r="D238" s="36" t="s">
        <v>28</v>
      </c>
      <c r="E238" s="54" t="s">
        <v>191</v>
      </c>
      <c r="F238" s="48" t="s">
        <v>75</v>
      </c>
      <c r="G238" s="48" t="s">
        <v>75</v>
      </c>
      <c r="H238" s="48" t="s">
        <v>75</v>
      </c>
      <c r="I238" s="48" t="s">
        <v>75</v>
      </c>
      <c r="J238" s="36">
        <v>1</v>
      </c>
      <c r="K238" s="50">
        <v>5</v>
      </c>
      <c r="L238" s="87">
        <f t="shared" si="242"/>
        <v>1480</v>
      </c>
      <c r="M238" s="87">
        <f t="shared" si="243"/>
        <v>1750</v>
      </c>
      <c r="N238" s="31">
        <f t="shared" si="261"/>
        <v>3230</v>
      </c>
      <c r="O238" s="32">
        <f t="shared" si="256"/>
        <v>60</v>
      </c>
      <c r="P238" s="89">
        <f t="shared" si="161"/>
        <v>6600</v>
      </c>
      <c r="Q238" s="53" t="s">
        <v>397</v>
      </c>
      <c r="R238" s="33">
        <v>100</v>
      </c>
      <c r="S238" s="33">
        <v>0</v>
      </c>
      <c r="T238" s="33">
        <v>100</v>
      </c>
      <c r="U238" s="33">
        <v>50</v>
      </c>
      <c r="V238" s="81">
        <f>$R238*[1]Pesos!$B$13+$S238*[1]Pesos!$C$13+$T238*[1]Pesos!$D$13+$U238*[1]Pesos!$E$13</f>
        <v>75</v>
      </c>
      <c r="W238" s="93" t="s">
        <v>429</v>
      </c>
      <c r="X238" s="121"/>
      <c r="Y238" s="44"/>
      <c r="Z238" s="44"/>
      <c r="AA238" s="44"/>
      <c r="AB238" s="44"/>
      <c r="AC238" s="44"/>
      <c r="AD238" s="44"/>
      <c r="AE238" s="44"/>
    </row>
    <row r="239" spans="1:31" ht="9.9499999999999993" customHeight="1" x14ac:dyDescent="0.15">
      <c r="A239" s="55"/>
      <c r="B239" s="39" t="s">
        <v>221</v>
      </c>
      <c r="C239" s="61" t="s">
        <v>245</v>
      </c>
      <c r="D239" s="36" t="s">
        <v>28</v>
      </c>
      <c r="E239" s="54" t="s">
        <v>191</v>
      </c>
      <c r="F239" s="48" t="s">
        <v>75</v>
      </c>
      <c r="G239" s="48" t="s">
        <v>75</v>
      </c>
      <c r="H239" s="48" t="s">
        <v>75</v>
      </c>
      <c r="I239" s="48" t="s">
        <v>75</v>
      </c>
      <c r="J239" s="40">
        <v>1</v>
      </c>
      <c r="K239" s="50">
        <v>5</v>
      </c>
      <c r="L239" s="87">
        <f t="shared" si="242"/>
        <v>1480</v>
      </c>
      <c r="M239" s="87">
        <f t="shared" si="243"/>
        <v>1750</v>
      </c>
      <c r="N239" s="31">
        <f t="shared" si="261"/>
        <v>3230</v>
      </c>
      <c r="O239" s="32">
        <f t="shared" si="256"/>
        <v>60</v>
      </c>
      <c r="P239" s="89">
        <f t="shared" si="161"/>
        <v>6600</v>
      </c>
      <c r="Q239" s="53" t="s">
        <v>403</v>
      </c>
      <c r="R239" s="33">
        <v>100</v>
      </c>
      <c r="S239" s="33">
        <v>0</v>
      </c>
      <c r="T239" s="33">
        <v>100</v>
      </c>
      <c r="U239" s="33">
        <v>50</v>
      </c>
      <c r="V239" s="81">
        <f>$R239*[1]Pesos!$B$13+$S239*[1]Pesos!$C$13+$T239*[1]Pesos!$D$13+$U239*[1]Pesos!$E$13</f>
        <v>75</v>
      </c>
      <c r="W239" s="93" t="s">
        <v>429</v>
      </c>
      <c r="X239" s="121"/>
      <c r="Y239" s="44"/>
      <c r="Z239" s="44"/>
      <c r="AA239" s="44"/>
      <c r="AB239" s="44"/>
      <c r="AC239" s="44"/>
      <c r="AD239" s="44"/>
      <c r="AE239" s="44"/>
    </row>
    <row r="240" spans="1:31" ht="9.9499999999999993" customHeight="1" x14ac:dyDescent="0.15">
      <c r="A240" s="48"/>
      <c r="B240" s="39" t="s">
        <v>243</v>
      </c>
      <c r="C240" s="61" t="s">
        <v>244</v>
      </c>
      <c r="D240" s="36" t="s">
        <v>28</v>
      </c>
      <c r="E240" s="54" t="s">
        <v>191</v>
      </c>
      <c r="F240" s="48" t="s">
        <v>75</v>
      </c>
      <c r="G240" s="48" t="s">
        <v>75</v>
      </c>
      <c r="H240" s="48" t="s">
        <v>75</v>
      </c>
      <c r="I240" s="48" t="s">
        <v>75</v>
      </c>
      <c r="J240" s="40">
        <v>1</v>
      </c>
      <c r="K240" s="50">
        <v>5</v>
      </c>
      <c r="L240" s="87">
        <f t="shared" si="242"/>
        <v>1480</v>
      </c>
      <c r="M240" s="87">
        <f t="shared" si="243"/>
        <v>1750</v>
      </c>
      <c r="N240" s="31">
        <f t="shared" si="261"/>
        <v>3230</v>
      </c>
      <c r="O240" s="32">
        <f t="shared" si="256"/>
        <v>60</v>
      </c>
      <c r="P240" s="89">
        <f t="shared" si="161"/>
        <v>6600</v>
      </c>
      <c r="Q240" s="53" t="s">
        <v>402</v>
      </c>
      <c r="R240" s="33">
        <v>100</v>
      </c>
      <c r="S240" s="33">
        <v>0</v>
      </c>
      <c r="T240" s="33">
        <v>100</v>
      </c>
      <c r="U240" s="33">
        <v>0</v>
      </c>
      <c r="V240" s="81">
        <f>$R240*[1]Pesos!$B$13+$S240*[1]Pesos!$C$13+$T240*[1]Pesos!$D$13+$U240*[1]Pesos!$E$13</f>
        <v>70</v>
      </c>
      <c r="W240" s="94" t="s">
        <v>429</v>
      </c>
      <c r="X240" s="121"/>
      <c r="Y240" s="44"/>
      <c r="Z240" s="44"/>
      <c r="AA240" s="44"/>
      <c r="AB240" s="44"/>
      <c r="AC240" s="44"/>
      <c r="AD240" s="44"/>
      <c r="AE240" s="44"/>
    </row>
    <row r="241" spans="1:31" ht="9.9499999999999993" customHeight="1" x14ac:dyDescent="0.15">
      <c r="A241" s="39"/>
      <c r="B241" s="35" t="s">
        <v>72</v>
      </c>
      <c r="C241" s="34" t="s">
        <v>417</v>
      </c>
      <c r="D241" s="66" t="s">
        <v>163</v>
      </c>
      <c r="E241" s="34" t="s">
        <v>74</v>
      </c>
      <c r="F241" s="37" t="s">
        <v>75</v>
      </c>
      <c r="G241" s="37" t="s">
        <v>75</v>
      </c>
      <c r="H241" s="60" t="s">
        <v>75</v>
      </c>
      <c r="I241" s="60" t="s">
        <v>75</v>
      </c>
      <c r="J241" s="35">
        <v>1</v>
      </c>
      <c r="K241" s="36">
        <v>5</v>
      </c>
      <c r="L241" s="87">
        <f t="shared" si="242"/>
        <v>1480</v>
      </c>
      <c r="M241" s="87">
        <f t="shared" si="243"/>
        <v>1750</v>
      </c>
      <c r="N241" s="31">
        <f t="shared" si="261"/>
        <v>3230</v>
      </c>
      <c r="O241" s="32">
        <v>24</v>
      </c>
      <c r="P241" s="89">
        <f t="shared" si="161"/>
        <v>2640</v>
      </c>
      <c r="Q241" s="53"/>
      <c r="R241" s="33">
        <v>100</v>
      </c>
      <c r="S241" s="33">
        <v>0</v>
      </c>
      <c r="T241" s="33">
        <v>50</v>
      </c>
      <c r="U241" s="33">
        <v>100</v>
      </c>
      <c r="V241" s="98">
        <f>$R241*[1]Pesos!$B$13+$S241*[1]Pesos!$C$13+$T241*[1]Pesos!$D$13+$U241*[1]Pesos!$E$13</f>
        <v>65</v>
      </c>
      <c r="W241" s="93" t="s">
        <v>429</v>
      </c>
      <c r="X241" s="121"/>
      <c r="Y241" s="44"/>
      <c r="Z241" s="44"/>
      <c r="AA241" s="44"/>
      <c r="AB241" s="44"/>
      <c r="AC241" s="44"/>
      <c r="AD241" s="44"/>
      <c r="AE241" s="44"/>
    </row>
    <row r="242" spans="1:31" ht="9.9499999999999993" customHeight="1" x14ac:dyDescent="0.15">
      <c r="A242" s="39"/>
      <c r="B242" s="35" t="s">
        <v>72</v>
      </c>
      <c r="C242" s="34" t="s">
        <v>417</v>
      </c>
      <c r="D242" s="66" t="s">
        <v>163</v>
      </c>
      <c r="E242" s="34" t="s">
        <v>74</v>
      </c>
      <c r="F242" s="37" t="s">
        <v>75</v>
      </c>
      <c r="G242" s="37" t="s">
        <v>75</v>
      </c>
      <c r="H242" s="60" t="s">
        <v>75</v>
      </c>
      <c r="I242" s="60" t="s">
        <v>75</v>
      </c>
      <c r="J242" s="35">
        <v>1</v>
      </c>
      <c r="K242" s="36">
        <v>5</v>
      </c>
      <c r="L242" s="87">
        <f t="shared" ref="L242" si="262">K242*$AB$6*J242</f>
        <v>1480</v>
      </c>
      <c r="M242" s="87">
        <f t="shared" ref="M242" si="263">J242*$AD$2</f>
        <v>1750</v>
      </c>
      <c r="N242" s="31">
        <f t="shared" ref="N242" si="264">L242+M242</f>
        <v>3230</v>
      </c>
      <c r="O242" s="32">
        <v>24</v>
      </c>
      <c r="P242" s="89">
        <f t="shared" si="161"/>
        <v>2640</v>
      </c>
      <c r="Q242" s="53"/>
      <c r="R242" s="33">
        <v>100</v>
      </c>
      <c r="S242" s="33">
        <v>0</v>
      </c>
      <c r="T242" s="33">
        <v>50</v>
      </c>
      <c r="U242" s="33">
        <v>100</v>
      </c>
      <c r="V242" s="98">
        <f>$R242*[1]Pesos!$B$13+$S242*[1]Pesos!$C$13+$T242*[1]Pesos!$D$13+$U242*[1]Pesos!$E$13</f>
        <v>65</v>
      </c>
      <c r="W242" s="93" t="s">
        <v>429</v>
      </c>
      <c r="X242" s="121"/>
      <c r="Y242" s="44"/>
      <c r="Z242" s="44"/>
      <c r="AA242" s="44"/>
      <c r="AB242" s="44"/>
      <c r="AC242" s="44"/>
      <c r="AD242" s="44"/>
      <c r="AE242" s="44"/>
    </row>
    <row r="243" spans="1:31" ht="9.9499999999999993" customHeight="1" x14ac:dyDescent="0.15">
      <c r="A243" s="39"/>
      <c r="B243" s="35" t="s">
        <v>72</v>
      </c>
      <c r="C243" s="34" t="s">
        <v>340</v>
      </c>
      <c r="D243" s="66" t="s">
        <v>31</v>
      </c>
      <c r="E243" s="34" t="s">
        <v>154</v>
      </c>
      <c r="F243" s="48" t="s">
        <v>75</v>
      </c>
      <c r="G243" s="48" t="s">
        <v>75</v>
      </c>
      <c r="H243" s="48" t="s">
        <v>75</v>
      </c>
      <c r="I243" s="48" t="s">
        <v>75</v>
      </c>
      <c r="J243" s="35">
        <v>1</v>
      </c>
      <c r="K243" s="36">
        <v>5</v>
      </c>
      <c r="L243" s="87">
        <f t="shared" si="242"/>
        <v>1480</v>
      </c>
      <c r="M243" s="87">
        <f t="shared" si="243"/>
        <v>1750</v>
      </c>
      <c r="N243" s="31">
        <f t="shared" si="261"/>
        <v>3230</v>
      </c>
      <c r="O243" s="32">
        <v>20</v>
      </c>
      <c r="P243" s="89">
        <f t="shared" si="161"/>
        <v>2200</v>
      </c>
      <c r="Q243" s="53"/>
      <c r="R243" s="33">
        <v>50</v>
      </c>
      <c r="S243" s="33">
        <v>0</v>
      </c>
      <c r="T243" s="33">
        <v>100</v>
      </c>
      <c r="U243" s="33">
        <v>50</v>
      </c>
      <c r="V243" s="98">
        <f>$R243*[1]Pesos!$B$13+$S243*[1]Pesos!$C$13+$T243*[1]Pesos!$D$13+$U243*[1]Pesos!$E$13</f>
        <v>55</v>
      </c>
      <c r="W243" s="93" t="s">
        <v>429</v>
      </c>
      <c r="X243" s="121"/>
    </row>
    <row r="244" spans="1:31" ht="9.9499999999999993" customHeight="1" x14ac:dyDescent="0.15">
      <c r="A244" s="48"/>
      <c r="B244" s="35" t="s">
        <v>72</v>
      </c>
      <c r="C244" s="34" t="s">
        <v>147</v>
      </c>
      <c r="D244" s="36" t="s">
        <v>30</v>
      </c>
      <c r="E244" s="34" t="s">
        <v>42</v>
      </c>
      <c r="F244" s="37" t="s">
        <v>82</v>
      </c>
      <c r="G244" s="37" t="s">
        <v>83</v>
      </c>
      <c r="H244" s="39" t="s">
        <v>75</v>
      </c>
      <c r="I244" s="39" t="s">
        <v>75</v>
      </c>
      <c r="J244" s="37">
        <v>1</v>
      </c>
      <c r="K244" s="36">
        <v>7</v>
      </c>
      <c r="L244" s="87">
        <f t="shared" si="242"/>
        <v>2072</v>
      </c>
      <c r="M244" s="87">
        <f t="shared" si="243"/>
        <v>1750</v>
      </c>
      <c r="N244" s="31">
        <f t="shared" si="261"/>
        <v>3822</v>
      </c>
      <c r="O244" s="32">
        <f>48*J244</f>
        <v>48</v>
      </c>
      <c r="P244" s="89">
        <f t="shared" si="161"/>
        <v>5280</v>
      </c>
      <c r="Q244" s="53" t="s">
        <v>322</v>
      </c>
      <c r="R244" s="33">
        <v>100</v>
      </c>
      <c r="S244" s="33">
        <v>0</v>
      </c>
      <c r="T244" s="33">
        <v>50</v>
      </c>
      <c r="U244" s="33">
        <v>50</v>
      </c>
      <c r="V244" s="81">
        <f>$R244*[1]Pesos!$B$13+$S244*[1]Pesos!$C$13+$T244*[1]Pesos!$D$13+$U244*[1]Pesos!$E$13</f>
        <v>60</v>
      </c>
      <c r="W244" s="92" t="s">
        <v>427</v>
      </c>
      <c r="X244" s="121"/>
      <c r="Y244" s="29"/>
      <c r="Z244" s="29"/>
      <c r="AA244" s="29"/>
      <c r="AB244" s="29"/>
      <c r="AC244" s="29"/>
      <c r="AD244" s="29"/>
      <c r="AE244" s="29"/>
    </row>
    <row r="245" spans="1:31" ht="9.9499999999999993" customHeight="1" x14ac:dyDescent="0.15">
      <c r="A245" s="48"/>
      <c r="B245" s="35" t="s">
        <v>72</v>
      </c>
      <c r="C245" s="34" t="s">
        <v>147</v>
      </c>
      <c r="D245" s="36" t="s">
        <v>30</v>
      </c>
      <c r="E245" s="34" t="s">
        <v>42</v>
      </c>
      <c r="F245" s="37" t="s">
        <v>82</v>
      </c>
      <c r="G245" s="37" t="s">
        <v>83</v>
      </c>
      <c r="H245" s="39" t="s">
        <v>75</v>
      </c>
      <c r="I245" s="39" t="s">
        <v>75</v>
      </c>
      <c r="J245" s="37">
        <v>1</v>
      </c>
      <c r="K245" s="36">
        <v>7</v>
      </c>
      <c r="L245" s="87">
        <f t="shared" ref="L245" si="265">K245*$AB$6*J245</f>
        <v>2072</v>
      </c>
      <c r="M245" s="87">
        <f t="shared" ref="M245" si="266">J245*$AD$2</f>
        <v>1750</v>
      </c>
      <c r="N245" s="31">
        <f t="shared" ref="N245" si="267">L245+M245</f>
        <v>3822</v>
      </c>
      <c r="O245" s="32">
        <f>48*J245</f>
        <v>48</v>
      </c>
      <c r="P245" s="89">
        <f t="shared" si="161"/>
        <v>5280</v>
      </c>
      <c r="Q245" s="53" t="s">
        <v>322</v>
      </c>
      <c r="R245" s="33">
        <v>100</v>
      </c>
      <c r="S245" s="33">
        <v>0</v>
      </c>
      <c r="T245" s="33">
        <v>50</v>
      </c>
      <c r="U245" s="33">
        <v>50</v>
      </c>
      <c r="V245" s="81">
        <f>$R245*[1]Pesos!$B$13+$S245*[1]Pesos!$C$13+$T245*[1]Pesos!$D$13+$U245*[1]Pesos!$E$13</f>
        <v>60</v>
      </c>
      <c r="W245" s="92" t="s">
        <v>427</v>
      </c>
      <c r="X245" s="121"/>
      <c r="Y245" s="29"/>
      <c r="Z245" s="29"/>
      <c r="AA245" s="29"/>
      <c r="AB245" s="29"/>
      <c r="AC245" s="29"/>
      <c r="AD245" s="29"/>
      <c r="AE245" s="29"/>
    </row>
    <row r="246" spans="1:31" ht="9.9499999999999993" customHeight="1" x14ac:dyDescent="0.15">
      <c r="A246" s="48"/>
      <c r="B246" s="35" t="s">
        <v>72</v>
      </c>
      <c r="C246" s="34" t="s">
        <v>148</v>
      </c>
      <c r="D246" s="36" t="s">
        <v>30</v>
      </c>
      <c r="E246" s="34" t="s">
        <v>42</v>
      </c>
      <c r="F246" s="37" t="s">
        <v>82</v>
      </c>
      <c r="G246" s="37" t="s">
        <v>83</v>
      </c>
      <c r="H246" s="39" t="s">
        <v>75</v>
      </c>
      <c r="I246" s="39" t="s">
        <v>75</v>
      </c>
      <c r="J246" s="37">
        <v>1</v>
      </c>
      <c r="K246" s="36">
        <v>7</v>
      </c>
      <c r="L246" s="87">
        <f t="shared" si="242"/>
        <v>2072</v>
      </c>
      <c r="M246" s="87">
        <f t="shared" si="243"/>
        <v>1750</v>
      </c>
      <c r="N246" s="31">
        <f t="shared" si="261"/>
        <v>3822</v>
      </c>
      <c r="O246" s="32">
        <f>48*J246</f>
        <v>48</v>
      </c>
      <c r="P246" s="89">
        <f t="shared" si="161"/>
        <v>5280</v>
      </c>
      <c r="Q246" s="53" t="s">
        <v>296</v>
      </c>
      <c r="R246" s="33">
        <v>100</v>
      </c>
      <c r="S246" s="33">
        <v>0</v>
      </c>
      <c r="T246" s="33">
        <v>50</v>
      </c>
      <c r="U246" s="33">
        <v>50</v>
      </c>
      <c r="V246" s="81">
        <f>$R246*[1]Pesos!$B$13+$S246*[1]Pesos!$C$13+$T246*[1]Pesos!$D$13+$U246*[1]Pesos!$E$13</f>
        <v>60</v>
      </c>
      <c r="W246" s="92" t="s">
        <v>427</v>
      </c>
      <c r="X246" s="121"/>
      <c r="Y246" s="29"/>
      <c r="Z246" s="29"/>
      <c r="AA246" s="29"/>
      <c r="AB246" s="29"/>
      <c r="AC246" s="29"/>
      <c r="AD246" s="29"/>
      <c r="AE246" s="29"/>
    </row>
    <row r="247" spans="1:31" ht="9.9499999999999993" customHeight="1" x14ac:dyDescent="0.15">
      <c r="A247" s="48"/>
      <c r="B247" s="35" t="s">
        <v>72</v>
      </c>
      <c r="C247" s="34" t="s">
        <v>148</v>
      </c>
      <c r="D247" s="36" t="s">
        <v>30</v>
      </c>
      <c r="E247" s="34" t="s">
        <v>42</v>
      </c>
      <c r="F247" s="37" t="s">
        <v>82</v>
      </c>
      <c r="G247" s="37" t="s">
        <v>83</v>
      </c>
      <c r="H247" s="39" t="s">
        <v>75</v>
      </c>
      <c r="I247" s="39" t="s">
        <v>75</v>
      </c>
      <c r="J247" s="37">
        <v>1</v>
      </c>
      <c r="K247" s="36">
        <v>7</v>
      </c>
      <c r="L247" s="87">
        <f t="shared" ref="L247" si="268">K247*$AB$6*J247</f>
        <v>2072</v>
      </c>
      <c r="M247" s="87">
        <f t="shared" ref="M247" si="269">J247*$AD$2</f>
        <v>1750</v>
      </c>
      <c r="N247" s="31">
        <f t="shared" ref="N247" si="270">L247+M247</f>
        <v>3822</v>
      </c>
      <c r="O247" s="32">
        <f>48*J247</f>
        <v>48</v>
      </c>
      <c r="P247" s="89">
        <f t="shared" si="161"/>
        <v>5280</v>
      </c>
      <c r="Q247" s="53" t="s">
        <v>296</v>
      </c>
      <c r="R247" s="33">
        <v>100</v>
      </c>
      <c r="S247" s="33">
        <v>0</v>
      </c>
      <c r="T247" s="33">
        <v>50</v>
      </c>
      <c r="U247" s="33">
        <v>50</v>
      </c>
      <c r="V247" s="81">
        <f>$R247*[1]Pesos!$B$13+$S247*[1]Pesos!$C$13+$T247*[1]Pesos!$D$13+$U247*[1]Pesos!$E$13</f>
        <v>60</v>
      </c>
      <c r="W247" s="92" t="s">
        <v>427</v>
      </c>
      <c r="X247" s="121"/>
      <c r="Y247" s="29"/>
      <c r="Z247" s="29"/>
      <c r="AA247" s="29"/>
      <c r="AB247" s="29"/>
      <c r="AC247" s="29"/>
      <c r="AD247" s="29"/>
      <c r="AE247" s="29"/>
    </row>
    <row r="248" spans="1:31" ht="9.9499999999999993" customHeight="1" x14ac:dyDescent="0.15">
      <c r="A248" s="35"/>
      <c r="B248" s="48" t="s">
        <v>194</v>
      </c>
      <c r="C248" s="68" t="s">
        <v>237</v>
      </c>
      <c r="D248" s="50" t="s">
        <v>28</v>
      </c>
      <c r="E248" s="49" t="s">
        <v>191</v>
      </c>
      <c r="F248" s="48" t="s">
        <v>225</v>
      </c>
      <c r="G248" s="48" t="s">
        <v>226</v>
      </c>
      <c r="H248" s="51" t="s">
        <v>75</v>
      </c>
      <c r="I248" s="51" t="s">
        <v>75</v>
      </c>
      <c r="J248" s="50">
        <v>1</v>
      </c>
      <c r="K248" s="50">
        <v>6</v>
      </c>
      <c r="L248" s="87">
        <f t="shared" si="242"/>
        <v>1776</v>
      </c>
      <c r="M248" s="87">
        <f t="shared" si="243"/>
        <v>1750</v>
      </c>
      <c r="N248" s="31">
        <f t="shared" si="261"/>
        <v>3526</v>
      </c>
      <c r="O248" s="32">
        <v>60</v>
      </c>
      <c r="P248" s="89">
        <f t="shared" ref="P248:P294" si="271">O248*$AE$2</f>
        <v>6600</v>
      </c>
      <c r="Q248" s="53" t="s">
        <v>388</v>
      </c>
      <c r="R248" s="33">
        <v>100</v>
      </c>
      <c r="S248" s="33">
        <v>0</v>
      </c>
      <c r="T248" s="33">
        <v>100</v>
      </c>
      <c r="U248" s="33">
        <v>100</v>
      </c>
      <c r="V248" s="98">
        <f>$R248*[1]Pesos!$B$13+$S248*[1]Pesos!$C$13+$T248*[1]Pesos!$D$13+$U248*[1]Pesos!$E$13</f>
        <v>80</v>
      </c>
      <c r="W248" s="92" t="s">
        <v>427</v>
      </c>
      <c r="X248" s="121"/>
      <c r="Y248" s="42"/>
      <c r="Z248" s="44"/>
      <c r="AA248" s="44"/>
      <c r="AB248" s="44"/>
      <c r="AC248" s="44"/>
      <c r="AD248" s="44"/>
      <c r="AE248" s="44"/>
    </row>
    <row r="249" spans="1:31" ht="9.9499999999999993" customHeight="1" x14ac:dyDescent="0.15">
      <c r="A249" s="35"/>
      <c r="B249" s="48" t="s">
        <v>194</v>
      </c>
      <c r="C249" s="68" t="s">
        <v>237</v>
      </c>
      <c r="D249" s="50" t="s">
        <v>28</v>
      </c>
      <c r="E249" s="49" t="s">
        <v>191</v>
      </c>
      <c r="F249" s="48" t="s">
        <v>225</v>
      </c>
      <c r="G249" s="48" t="s">
        <v>226</v>
      </c>
      <c r="H249" s="51" t="s">
        <v>75</v>
      </c>
      <c r="I249" s="51" t="s">
        <v>75</v>
      </c>
      <c r="J249" s="50">
        <v>1</v>
      </c>
      <c r="K249" s="50">
        <v>6</v>
      </c>
      <c r="L249" s="87">
        <f t="shared" ref="L249" si="272">K249*$AB$6*J249</f>
        <v>1776</v>
      </c>
      <c r="M249" s="87">
        <f t="shared" ref="M249" si="273">J249*$AD$2</f>
        <v>1750</v>
      </c>
      <c r="N249" s="31">
        <f t="shared" ref="N249" si="274">L249+M249</f>
        <v>3526</v>
      </c>
      <c r="O249" s="32">
        <v>60</v>
      </c>
      <c r="P249" s="89">
        <f t="shared" si="271"/>
        <v>6600</v>
      </c>
      <c r="Q249" s="53" t="s">
        <v>388</v>
      </c>
      <c r="R249" s="33">
        <v>100</v>
      </c>
      <c r="S249" s="33">
        <v>0</v>
      </c>
      <c r="T249" s="33">
        <v>100</v>
      </c>
      <c r="U249" s="33">
        <v>100</v>
      </c>
      <c r="V249" s="98">
        <f>$R249*[1]Pesos!$B$13+$S249*[1]Pesos!$C$13+$T249*[1]Pesos!$D$13+$U249*[1]Pesos!$E$13</f>
        <v>80</v>
      </c>
      <c r="W249" s="92" t="s">
        <v>427</v>
      </c>
      <c r="X249" s="121"/>
      <c r="Y249" s="42"/>
      <c r="Z249" s="44"/>
      <c r="AA249" s="44"/>
      <c r="AB249" s="44"/>
      <c r="AC249" s="44"/>
      <c r="AD249" s="44"/>
      <c r="AE249" s="44"/>
    </row>
    <row r="250" spans="1:31" ht="9.9499999999999993" customHeight="1" x14ac:dyDescent="0.15">
      <c r="A250" s="35"/>
      <c r="B250" s="48" t="s">
        <v>194</v>
      </c>
      <c r="C250" s="68" t="s">
        <v>384</v>
      </c>
      <c r="D250" s="50" t="s">
        <v>28</v>
      </c>
      <c r="E250" s="54" t="s">
        <v>191</v>
      </c>
      <c r="F250" s="48" t="s">
        <v>75</v>
      </c>
      <c r="G250" s="48" t="s">
        <v>75</v>
      </c>
      <c r="H250" s="48" t="s">
        <v>75</v>
      </c>
      <c r="I250" s="48" t="s">
        <v>75</v>
      </c>
      <c r="J250" s="36">
        <v>1</v>
      </c>
      <c r="K250" s="50">
        <v>6</v>
      </c>
      <c r="L250" s="87">
        <f t="shared" si="242"/>
        <v>1776</v>
      </c>
      <c r="M250" s="87">
        <f t="shared" si="243"/>
        <v>1750</v>
      </c>
      <c r="N250" s="31">
        <f t="shared" si="261"/>
        <v>3526</v>
      </c>
      <c r="O250" s="32">
        <f>60*J250</f>
        <v>60</v>
      </c>
      <c r="P250" s="89">
        <f t="shared" si="271"/>
        <v>6600</v>
      </c>
      <c r="Q250" s="53" t="s">
        <v>389</v>
      </c>
      <c r="R250" s="33">
        <v>100</v>
      </c>
      <c r="S250" s="33">
        <v>0</v>
      </c>
      <c r="T250" s="33">
        <v>100</v>
      </c>
      <c r="U250" s="33">
        <v>100</v>
      </c>
      <c r="V250" s="98">
        <f>$R250*[1]Pesos!$B$13+$S250*[1]Pesos!$C$13+$T250*[1]Pesos!$D$13+$U250*[1]Pesos!$E$13</f>
        <v>80</v>
      </c>
      <c r="W250" s="92" t="s">
        <v>427</v>
      </c>
      <c r="X250" s="121"/>
      <c r="Y250" s="42"/>
      <c r="Z250" s="44"/>
      <c r="AA250" s="44"/>
      <c r="AB250" s="44"/>
      <c r="AC250" s="44"/>
      <c r="AD250" s="44"/>
      <c r="AE250" s="44"/>
    </row>
    <row r="251" spans="1:31" ht="9.9499999999999993" customHeight="1" x14ac:dyDescent="0.15">
      <c r="A251" s="35"/>
      <c r="B251" s="39" t="s">
        <v>194</v>
      </c>
      <c r="C251" s="68" t="s">
        <v>241</v>
      </c>
      <c r="D251" s="36" t="s">
        <v>28</v>
      </c>
      <c r="E251" s="54" t="s">
        <v>191</v>
      </c>
      <c r="F251" s="48" t="s">
        <v>75</v>
      </c>
      <c r="G251" s="48" t="s">
        <v>75</v>
      </c>
      <c r="H251" s="48" t="s">
        <v>75</v>
      </c>
      <c r="I251" s="48" t="s">
        <v>75</v>
      </c>
      <c r="J251" s="36">
        <v>1</v>
      </c>
      <c r="K251" s="36">
        <v>6</v>
      </c>
      <c r="L251" s="87">
        <f t="shared" si="242"/>
        <v>1776</v>
      </c>
      <c r="M251" s="87">
        <f t="shared" si="243"/>
        <v>1750</v>
      </c>
      <c r="N251" s="31">
        <f t="shared" si="261"/>
        <v>3526</v>
      </c>
      <c r="O251" s="32">
        <f>60*J251</f>
        <v>60</v>
      </c>
      <c r="P251" s="89">
        <f t="shared" si="271"/>
        <v>6600</v>
      </c>
      <c r="Q251" s="53" t="s">
        <v>317</v>
      </c>
      <c r="R251" s="33">
        <v>100</v>
      </c>
      <c r="S251" s="33">
        <v>0</v>
      </c>
      <c r="T251" s="33">
        <v>100</v>
      </c>
      <c r="U251" s="33">
        <v>50</v>
      </c>
      <c r="V251" s="98">
        <f>$R251*[1]Pesos!$B$13+$S251*[1]Pesos!$C$13+$T251*[1]Pesos!$D$13+$U251*[1]Pesos!$E$13</f>
        <v>75</v>
      </c>
      <c r="W251" s="92" t="s">
        <v>427</v>
      </c>
      <c r="X251" s="121"/>
      <c r="Y251" s="44"/>
      <c r="Z251" s="44"/>
      <c r="AA251" s="44"/>
      <c r="AB251" s="44"/>
      <c r="AC251" s="44"/>
      <c r="AD251" s="44"/>
      <c r="AE251" s="44"/>
    </row>
    <row r="252" spans="1:31" ht="9.9499999999999993" customHeight="1" x14ac:dyDescent="0.15">
      <c r="A252" s="39"/>
      <c r="B252" s="48" t="s">
        <v>158</v>
      </c>
      <c r="C252" s="68" t="s">
        <v>233</v>
      </c>
      <c r="D252" s="50" t="s">
        <v>28</v>
      </c>
      <c r="E252" s="49" t="s">
        <v>191</v>
      </c>
      <c r="F252" s="48" t="s">
        <v>75</v>
      </c>
      <c r="G252" s="48" t="s">
        <v>75</v>
      </c>
      <c r="H252" s="48" t="s">
        <v>75</v>
      </c>
      <c r="I252" s="48" t="s">
        <v>75</v>
      </c>
      <c r="J252" s="36">
        <v>1</v>
      </c>
      <c r="K252" s="50">
        <v>5</v>
      </c>
      <c r="L252" s="87">
        <f t="shared" si="242"/>
        <v>1480</v>
      </c>
      <c r="M252" s="87">
        <f t="shared" si="243"/>
        <v>1750</v>
      </c>
      <c r="N252" s="31">
        <f t="shared" si="261"/>
        <v>3230</v>
      </c>
      <c r="O252" s="32">
        <f>60*J252</f>
        <v>60</v>
      </c>
      <c r="P252" s="89">
        <f t="shared" si="271"/>
        <v>6600</v>
      </c>
      <c r="Q252" s="53" t="s">
        <v>394</v>
      </c>
      <c r="R252" s="33">
        <v>100</v>
      </c>
      <c r="S252" s="33">
        <v>0</v>
      </c>
      <c r="T252" s="33">
        <v>100</v>
      </c>
      <c r="U252" s="33">
        <v>50</v>
      </c>
      <c r="V252" s="98">
        <f>$R252*[1]Pesos!$B$13+$S252*[1]Pesos!$C$13+$T252*[1]Pesos!$D$13+$U252*[1]Pesos!$E$13</f>
        <v>75</v>
      </c>
      <c r="W252" s="92" t="s">
        <v>427</v>
      </c>
      <c r="X252" s="121"/>
      <c r="Y252" s="44"/>
      <c r="Z252" s="44"/>
      <c r="AA252" s="44"/>
      <c r="AB252" s="44"/>
      <c r="AC252" s="44"/>
      <c r="AD252" s="44"/>
      <c r="AE252" s="44"/>
    </row>
    <row r="253" spans="1:31" ht="9.9499999999999993" customHeight="1" x14ac:dyDescent="0.15">
      <c r="A253" s="48"/>
      <c r="B253" s="35" t="s">
        <v>158</v>
      </c>
      <c r="C253" s="34" t="s">
        <v>159</v>
      </c>
      <c r="D253" s="36" t="s">
        <v>33</v>
      </c>
      <c r="E253" s="34" t="s">
        <v>43</v>
      </c>
      <c r="F253" s="37" t="s">
        <v>130</v>
      </c>
      <c r="G253" s="37" t="s">
        <v>160</v>
      </c>
      <c r="H253" s="38" t="s">
        <v>75</v>
      </c>
      <c r="I253" s="38" t="s">
        <v>75</v>
      </c>
      <c r="J253" s="37">
        <v>1</v>
      </c>
      <c r="K253" s="36">
        <v>5</v>
      </c>
      <c r="L253" s="87">
        <f t="shared" si="242"/>
        <v>1480</v>
      </c>
      <c r="M253" s="87">
        <f t="shared" si="243"/>
        <v>1750</v>
      </c>
      <c r="N253" s="31">
        <f t="shared" si="261"/>
        <v>3230</v>
      </c>
      <c r="O253" s="32">
        <v>16</v>
      </c>
      <c r="P253" s="89">
        <f t="shared" si="271"/>
        <v>1760</v>
      </c>
      <c r="Q253" s="53"/>
      <c r="R253" s="33">
        <v>100</v>
      </c>
      <c r="S253" s="33">
        <v>0</v>
      </c>
      <c r="T253" s="33">
        <v>50</v>
      </c>
      <c r="U253" s="33">
        <v>100</v>
      </c>
      <c r="V253" s="81">
        <f>$R253*[1]Pesos!$B$13+$S253*[1]Pesos!$C$13+$T253*[1]Pesos!$D$13+$U253*[1]Pesos!$E$13</f>
        <v>65</v>
      </c>
      <c r="W253" s="92" t="s">
        <v>427</v>
      </c>
      <c r="X253" s="121"/>
      <c r="Y253" s="44"/>
      <c r="Z253" s="44"/>
      <c r="AA253" s="44"/>
      <c r="AB253" s="44"/>
      <c r="AC253" s="44"/>
      <c r="AD253" s="44"/>
      <c r="AE253" s="44"/>
    </row>
    <row r="254" spans="1:31" ht="9.9499999999999993" customHeight="1" x14ac:dyDescent="0.15">
      <c r="A254" s="48"/>
      <c r="B254" s="35" t="s">
        <v>158</v>
      </c>
      <c r="C254" s="34" t="s">
        <v>159</v>
      </c>
      <c r="D254" s="36" t="s">
        <v>33</v>
      </c>
      <c r="E254" s="34" t="s">
        <v>43</v>
      </c>
      <c r="F254" s="37" t="s">
        <v>130</v>
      </c>
      <c r="G254" s="37" t="s">
        <v>160</v>
      </c>
      <c r="H254" s="38" t="s">
        <v>75</v>
      </c>
      <c r="I254" s="38" t="s">
        <v>75</v>
      </c>
      <c r="J254" s="37">
        <v>1</v>
      </c>
      <c r="K254" s="36">
        <v>5</v>
      </c>
      <c r="L254" s="87">
        <f t="shared" ref="L254" si="275">K254*$AB$6*J254</f>
        <v>1480</v>
      </c>
      <c r="M254" s="87">
        <f t="shared" ref="M254" si="276">J254*$AD$2</f>
        <v>1750</v>
      </c>
      <c r="N254" s="31">
        <f t="shared" ref="N254" si="277">L254+M254</f>
        <v>3230</v>
      </c>
      <c r="O254" s="32">
        <v>16</v>
      </c>
      <c r="P254" s="89">
        <f t="shared" si="271"/>
        <v>1760</v>
      </c>
      <c r="Q254" s="53"/>
      <c r="R254" s="33">
        <v>100</v>
      </c>
      <c r="S254" s="33">
        <v>0</v>
      </c>
      <c r="T254" s="33">
        <v>50</v>
      </c>
      <c r="U254" s="33">
        <v>100</v>
      </c>
      <c r="V254" s="81">
        <f>$R254*[1]Pesos!$B$13+$S254*[1]Pesos!$C$13+$T254*[1]Pesos!$D$13+$U254*[1]Pesos!$E$13</f>
        <v>65</v>
      </c>
      <c r="W254" s="92" t="s">
        <v>427</v>
      </c>
      <c r="X254" s="121"/>
      <c r="Y254" s="44"/>
      <c r="Z254" s="44"/>
      <c r="AA254" s="44"/>
      <c r="AB254" s="44"/>
      <c r="AC254" s="44"/>
      <c r="AD254" s="44"/>
      <c r="AE254" s="44"/>
    </row>
    <row r="255" spans="1:31" ht="9.9499999999999993" customHeight="1" x14ac:dyDescent="0.15">
      <c r="A255" s="48"/>
      <c r="B255" s="48" t="s">
        <v>194</v>
      </c>
      <c r="C255" s="68" t="s">
        <v>234</v>
      </c>
      <c r="D255" s="50" t="s">
        <v>28</v>
      </c>
      <c r="E255" s="49" t="s">
        <v>191</v>
      </c>
      <c r="F255" s="48" t="s">
        <v>75</v>
      </c>
      <c r="G255" s="48" t="s">
        <v>75</v>
      </c>
      <c r="H255" s="48" t="s">
        <v>75</v>
      </c>
      <c r="I255" s="48" t="s">
        <v>75</v>
      </c>
      <c r="J255" s="36">
        <v>1</v>
      </c>
      <c r="K255" s="50">
        <v>6</v>
      </c>
      <c r="L255" s="87">
        <f t="shared" si="242"/>
        <v>1776</v>
      </c>
      <c r="M255" s="87">
        <f t="shared" si="243"/>
        <v>1750</v>
      </c>
      <c r="N255" s="31">
        <f t="shared" si="261"/>
        <v>3526</v>
      </c>
      <c r="O255" s="32">
        <v>30</v>
      </c>
      <c r="P255" s="89">
        <f t="shared" si="271"/>
        <v>3300</v>
      </c>
      <c r="Q255" s="53" t="s">
        <v>277</v>
      </c>
      <c r="R255" s="33">
        <v>100</v>
      </c>
      <c r="S255" s="33">
        <v>0</v>
      </c>
      <c r="T255" s="33">
        <v>50</v>
      </c>
      <c r="U255" s="33">
        <v>50</v>
      </c>
      <c r="V255" s="81">
        <f>$R255*[1]Pesos!$B$13+$S255*[1]Pesos!$C$13+$T255*[1]Pesos!$D$13+$U255*[1]Pesos!$E$13</f>
        <v>60</v>
      </c>
      <c r="W255" s="92" t="s">
        <v>427</v>
      </c>
      <c r="X255" s="121"/>
      <c r="Y255" s="29"/>
      <c r="Z255" s="29"/>
      <c r="AA255" s="29"/>
      <c r="AB255" s="29"/>
      <c r="AC255" s="29"/>
      <c r="AD255" s="29"/>
      <c r="AE255" s="29"/>
    </row>
    <row r="256" spans="1:31" ht="9.9499999999999993" customHeight="1" x14ac:dyDescent="0.15">
      <c r="A256" s="48"/>
      <c r="B256" s="39" t="s">
        <v>194</v>
      </c>
      <c r="C256" s="54" t="s">
        <v>238</v>
      </c>
      <c r="D256" s="36" t="s">
        <v>28</v>
      </c>
      <c r="E256" s="54" t="s">
        <v>191</v>
      </c>
      <c r="F256" s="48" t="s">
        <v>75</v>
      </c>
      <c r="G256" s="48" t="s">
        <v>75</v>
      </c>
      <c r="H256" s="48" t="s">
        <v>75</v>
      </c>
      <c r="I256" s="48" t="s">
        <v>75</v>
      </c>
      <c r="J256" s="36">
        <v>1</v>
      </c>
      <c r="K256" s="36">
        <v>6</v>
      </c>
      <c r="L256" s="87">
        <f t="shared" si="242"/>
        <v>1776</v>
      </c>
      <c r="M256" s="87">
        <f t="shared" si="243"/>
        <v>1750</v>
      </c>
      <c r="N256" s="31">
        <f t="shared" si="261"/>
        <v>3526</v>
      </c>
      <c r="O256" s="32">
        <f>60*J256</f>
        <v>60</v>
      </c>
      <c r="P256" s="89">
        <f t="shared" si="271"/>
        <v>6600</v>
      </c>
      <c r="Q256" s="53" t="s">
        <v>315</v>
      </c>
      <c r="R256" s="33">
        <v>100</v>
      </c>
      <c r="S256" s="33">
        <v>0</v>
      </c>
      <c r="T256" s="33">
        <v>50</v>
      </c>
      <c r="U256" s="33">
        <v>50</v>
      </c>
      <c r="V256" s="81">
        <f>$R256*[1]Pesos!$B$13+$S256*[1]Pesos!$C$13+$T256*[1]Pesos!$D$13+$U256*[1]Pesos!$E$13</f>
        <v>60</v>
      </c>
      <c r="W256" s="92" t="s">
        <v>427</v>
      </c>
      <c r="X256" s="121"/>
      <c r="Y256" s="29"/>
      <c r="Z256" s="29"/>
      <c r="AA256" s="29"/>
      <c r="AB256" s="29"/>
      <c r="AC256" s="29"/>
      <c r="AD256" s="29"/>
      <c r="AE256" s="29"/>
    </row>
    <row r="257" spans="1:24" ht="9.9499999999999993" customHeight="1" x14ac:dyDescent="0.15">
      <c r="A257" s="48"/>
      <c r="B257" s="39" t="s">
        <v>194</v>
      </c>
      <c r="C257" s="54" t="s">
        <v>239</v>
      </c>
      <c r="D257" s="36" t="s">
        <v>28</v>
      </c>
      <c r="E257" s="54" t="s">
        <v>191</v>
      </c>
      <c r="F257" s="48" t="s">
        <v>75</v>
      </c>
      <c r="G257" s="48" t="s">
        <v>75</v>
      </c>
      <c r="H257" s="48" t="s">
        <v>75</v>
      </c>
      <c r="I257" s="48" t="s">
        <v>75</v>
      </c>
      <c r="J257" s="36">
        <v>1</v>
      </c>
      <c r="K257" s="36">
        <v>6</v>
      </c>
      <c r="L257" s="87">
        <f t="shared" si="242"/>
        <v>1776</v>
      </c>
      <c r="M257" s="87">
        <f t="shared" si="243"/>
        <v>1750</v>
      </c>
      <c r="N257" s="31">
        <f t="shared" si="261"/>
        <v>3526</v>
      </c>
      <c r="O257" s="32">
        <f>60*J257</f>
        <v>60</v>
      </c>
      <c r="P257" s="89">
        <f t="shared" si="271"/>
        <v>6600</v>
      </c>
      <c r="Q257" s="53" t="s">
        <v>315</v>
      </c>
      <c r="R257" s="33">
        <v>100</v>
      </c>
      <c r="S257" s="33">
        <v>0</v>
      </c>
      <c r="T257" s="33">
        <v>50</v>
      </c>
      <c r="U257" s="33">
        <v>50</v>
      </c>
      <c r="V257" s="81">
        <f>$R257*[1]Pesos!$B$13+$S257*[1]Pesos!$C$13+$T257*[1]Pesos!$D$13+$U257*[1]Pesos!$E$13</f>
        <v>60</v>
      </c>
      <c r="W257" s="97" t="s">
        <v>427</v>
      </c>
      <c r="X257" s="121"/>
    </row>
    <row r="258" spans="1:24" ht="9.9499999999999993" customHeight="1" x14ac:dyDescent="0.15">
      <c r="A258" s="48"/>
      <c r="B258" s="39" t="s">
        <v>158</v>
      </c>
      <c r="C258" s="54" t="s">
        <v>414</v>
      </c>
      <c r="D258" s="36" t="s">
        <v>33</v>
      </c>
      <c r="E258" s="54" t="s">
        <v>43</v>
      </c>
      <c r="F258" s="39" t="s">
        <v>198</v>
      </c>
      <c r="G258" s="39" t="s">
        <v>98</v>
      </c>
      <c r="H258" s="39" t="s">
        <v>75</v>
      </c>
      <c r="I258" s="39" t="s">
        <v>75</v>
      </c>
      <c r="J258" s="36">
        <v>1</v>
      </c>
      <c r="K258" s="36">
        <v>8</v>
      </c>
      <c r="L258" s="87">
        <f t="shared" si="242"/>
        <v>2368</v>
      </c>
      <c r="M258" s="87">
        <f t="shared" si="243"/>
        <v>1750</v>
      </c>
      <c r="N258" s="31">
        <f t="shared" si="261"/>
        <v>4118</v>
      </c>
      <c r="O258" s="32">
        <f>60*J258</f>
        <v>60</v>
      </c>
      <c r="P258" s="89">
        <f t="shared" si="271"/>
        <v>6600</v>
      </c>
      <c r="Q258" s="53" t="s">
        <v>304</v>
      </c>
      <c r="R258" s="33">
        <v>100</v>
      </c>
      <c r="S258" s="33">
        <v>0</v>
      </c>
      <c r="T258" s="33">
        <v>50</v>
      </c>
      <c r="U258" s="33">
        <v>50</v>
      </c>
      <c r="V258" s="81">
        <f>$R258*[1]Pesos!$B$13+$S258*[1]Pesos!$C$13+$T258*[1]Pesos!$D$13+$U258*[1]Pesos!$E$13</f>
        <v>60</v>
      </c>
      <c r="W258" s="92" t="s">
        <v>427</v>
      </c>
      <c r="X258" s="121"/>
    </row>
    <row r="259" spans="1:24" ht="9.9499999999999993" customHeight="1" x14ac:dyDescent="0.15">
      <c r="A259" s="48"/>
      <c r="B259" s="39" t="s">
        <v>158</v>
      </c>
      <c r="C259" s="54" t="s">
        <v>414</v>
      </c>
      <c r="D259" s="36" t="s">
        <v>28</v>
      </c>
      <c r="E259" s="54" t="s">
        <v>43</v>
      </c>
      <c r="F259" s="39" t="s">
        <v>198</v>
      </c>
      <c r="G259" s="39" t="s">
        <v>98</v>
      </c>
      <c r="H259" s="39" t="s">
        <v>75</v>
      </c>
      <c r="I259" s="39" t="s">
        <v>75</v>
      </c>
      <c r="J259" s="36">
        <v>1</v>
      </c>
      <c r="K259" s="36">
        <v>8</v>
      </c>
      <c r="L259" s="87">
        <f t="shared" ref="L259:L260" si="278">K259*$AB$6*J259</f>
        <v>2368</v>
      </c>
      <c r="M259" s="87">
        <f t="shared" ref="M259:M260" si="279">J259*$AD$2</f>
        <v>1750</v>
      </c>
      <c r="N259" s="31">
        <f t="shared" ref="N259:N260" si="280">L259+M259</f>
        <v>4118</v>
      </c>
      <c r="O259" s="32">
        <f>60*J259</f>
        <v>60</v>
      </c>
      <c r="P259" s="89">
        <f t="shared" si="271"/>
        <v>6600</v>
      </c>
      <c r="Q259" s="53" t="s">
        <v>304</v>
      </c>
      <c r="R259" s="33">
        <v>100</v>
      </c>
      <c r="S259" s="33">
        <v>0</v>
      </c>
      <c r="T259" s="33">
        <v>50</v>
      </c>
      <c r="U259" s="33">
        <v>50</v>
      </c>
      <c r="V259" s="81">
        <f>$R259*[1]Pesos!$B$13+$S259*[1]Pesos!$C$13+$T259*[1]Pesos!$D$13+$U259*[1]Pesos!$E$13</f>
        <v>60</v>
      </c>
      <c r="W259" s="92" t="s">
        <v>427</v>
      </c>
      <c r="X259" s="121"/>
    </row>
    <row r="260" spans="1:24" ht="9.9499999999999993" customHeight="1" x14ac:dyDescent="0.15">
      <c r="A260" s="48"/>
      <c r="B260" s="39" t="s">
        <v>158</v>
      </c>
      <c r="C260" s="54" t="s">
        <v>414</v>
      </c>
      <c r="D260" s="36" t="s">
        <v>28</v>
      </c>
      <c r="E260" s="54" t="s">
        <v>43</v>
      </c>
      <c r="F260" s="39" t="s">
        <v>198</v>
      </c>
      <c r="G260" s="39" t="s">
        <v>98</v>
      </c>
      <c r="H260" s="39" t="s">
        <v>75</v>
      </c>
      <c r="I260" s="39" t="s">
        <v>75</v>
      </c>
      <c r="J260" s="36">
        <v>1</v>
      </c>
      <c r="K260" s="36">
        <v>8</v>
      </c>
      <c r="L260" s="87">
        <f t="shared" si="278"/>
        <v>2368</v>
      </c>
      <c r="M260" s="87">
        <f t="shared" si="279"/>
        <v>1750</v>
      </c>
      <c r="N260" s="31">
        <f t="shared" si="280"/>
        <v>4118</v>
      </c>
      <c r="O260" s="32">
        <f>60*J260</f>
        <v>60</v>
      </c>
      <c r="P260" s="89">
        <f t="shared" si="271"/>
        <v>6600</v>
      </c>
      <c r="Q260" s="53" t="s">
        <v>304</v>
      </c>
      <c r="R260" s="33">
        <v>100</v>
      </c>
      <c r="S260" s="33">
        <v>0</v>
      </c>
      <c r="T260" s="33">
        <v>50</v>
      </c>
      <c r="U260" s="33">
        <v>50</v>
      </c>
      <c r="V260" s="81">
        <f>$R260*[1]Pesos!$B$13+$S260*[1]Pesos!$C$13+$T260*[1]Pesos!$D$13+$U260*[1]Pesos!$E$13</f>
        <v>60</v>
      </c>
      <c r="W260" s="92" t="s">
        <v>427</v>
      </c>
      <c r="X260" s="121"/>
    </row>
    <row r="261" spans="1:24" ht="9.9499999999999993" customHeight="1" x14ac:dyDescent="0.15">
      <c r="A261" s="48"/>
      <c r="B261" s="35" t="s">
        <v>72</v>
      </c>
      <c r="C261" s="34" t="s">
        <v>336</v>
      </c>
      <c r="D261" s="66" t="s">
        <v>31</v>
      </c>
      <c r="E261" s="34" t="s">
        <v>43</v>
      </c>
      <c r="F261" s="48" t="s">
        <v>75</v>
      </c>
      <c r="G261" s="48" t="s">
        <v>75</v>
      </c>
      <c r="H261" s="48" t="s">
        <v>75</v>
      </c>
      <c r="I261" s="48" t="s">
        <v>75</v>
      </c>
      <c r="J261" s="37">
        <v>1</v>
      </c>
      <c r="K261" s="36">
        <v>5</v>
      </c>
      <c r="L261" s="87">
        <f t="shared" si="242"/>
        <v>1480</v>
      </c>
      <c r="M261" s="87">
        <f t="shared" si="243"/>
        <v>1750</v>
      </c>
      <c r="N261" s="31">
        <f t="shared" si="261"/>
        <v>3230</v>
      </c>
      <c r="O261" s="32">
        <v>20</v>
      </c>
      <c r="P261" s="89">
        <f t="shared" si="271"/>
        <v>2200</v>
      </c>
      <c r="Q261" s="53"/>
      <c r="R261" s="33">
        <v>50</v>
      </c>
      <c r="S261" s="33">
        <v>100</v>
      </c>
      <c r="T261" s="33">
        <v>50</v>
      </c>
      <c r="U261" s="33">
        <v>0</v>
      </c>
      <c r="V261" s="81">
        <f>$R261*[1]Pesos!$B$13+$S261*[1]Pesos!$C$13+$T261*[1]Pesos!$D$13+$U261*[1]Pesos!$E$13</f>
        <v>55</v>
      </c>
      <c r="W261" s="92" t="s">
        <v>427</v>
      </c>
      <c r="X261" s="121"/>
    </row>
    <row r="262" spans="1:24" ht="9.9499999999999993" customHeight="1" x14ac:dyDescent="0.15">
      <c r="A262" s="39"/>
      <c r="B262" s="35"/>
      <c r="C262" s="52" t="s">
        <v>137</v>
      </c>
      <c r="D262" s="39" t="s">
        <v>32</v>
      </c>
      <c r="E262" s="34" t="s">
        <v>42</v>
      </c>
      <c r="F262" s="37" t="s">
        <v>138</v>
      </c>
      <c r="G262" s="37" t="s">
        <v>75</v>
      </c>
      <c r="H262" s="37" t="s">
        <v>75</v>
      </c>
      <c r="I262" s="37" t="s">
        <v>75</v>
      </c>
      <c r="J262" s="35">
        <v>1</v>
      </c>
      <c r="K262" s="39">
        <v>9</v>
      </c>
      <c r="L262" s="87">
        <f t="shared" si="242"/>
        <v>2664</v>
      </c>
      <c r="M262" s="87">
        <f t="shared" si="243"/>
        <v>1750</v>
      </c>
      <c r="N262" s="31">
        <f t="shared" si="261"/>
        <v>4414</v>
      </c>
      <c r="O262" s="40">
        <f t="shared" ref="O262:O269" si="281">J262*48</f>
        <v>48</v>
      </c>
      <c r="P262" s="89">
        <f t="shared" si="271"/>
        <v>5280</v>
      </c>
      <c r="Q262" s="53" t="s">
        <v>285</v>
      </c>
      <c r="R262" s="33">
        <v>100</v>
      </c>
      <c r="S262" s="33">
        <v>0</v>
      </c>
      <c r="T262" s="33">
        <v>50</v>
      </c>
      <c r="U262" s="33">
        <v>0</v>
      </c>
      <c r="V262" s="81">
        <f>$R262*[1]Pesos!$B$13+$S262*[1]Pesos!$C$13+$T262*[1]Pesos!$D$13+$U262*[1]Pesos!$E$13</f>
        <v>55</v>
      </c>
      <c r="W262" s="92" t="s">
        <v>427</v>
      </c>
      <c r="X262" s="121"/>
    </row>
    <row r="263" spans="1:24" ht="9.9499999999999993" customHeight="1" x14ac:dyDescent="0.15">
      <c r="A263" s="39"/>
      <c r="B263" s="35"/>
      <c r="C263" s="52" t="s">
        <v>137</v>
      </c>
      <c r="D263" s="39" t="s">
        <v>32</v>
      </c>
      <c r="E263" s="34" t="s">
        <v>42</v>
      </c>
      <c r="F263" s="37" t="s">
        <v>138</v>
      </c>
      <c r="G263" s="37" t="s">
        <v>75</v>
      </c>
      <c r="H263" s="37" t="s">
        <v>75</v>
      </c>
      <c r="I263" s="37" t="s">
        <v>75</v>
      </c>
      <c r="J263" s="35">
        <v>1</v>
      </c>
      <c r="K263" s="39">
        <v>9</v>
      </c>
      <c r="L263" s="87">
        <f t="shared" ref="L263" si="282">K263*$AB$6*J263</f>
        <v>2664</v>
      </c>
      <c r="M263" s="87">
        <f t="shared" ref="M263" si="283">J263*$AD$2</f>
        <v>1750</v>
      </c>
      <c r="N263" s="31">
        <f t="shared" ref="N263" si="284">L263+M263</f>
        <v>4414</v>
      </c>
      <c r="O263" s="40">
        <f t="shared" si="281"/>
        <v>48</v>
      </c>
      <c r="P263" s="89">
        <f t="shared" si="271"/>
        <v>5280</v>
      </c>
      <c r="Q263" s="53" t="s">
        <v>285</v>
      </c>
      <c r="R263" s="33">
        <v>100</v>
      </c>
      <c r="S263" s="33">
        <v>0</v>
      </c>
      <c r="T263" s="33">
        <v>50</v>
      </c>
      <c r="U263" s="33">
        <v>0</v>
      </c>
      <c r="V263" s="81">
        <f>$R263*[1]Pesos!$B$13+$S263*[1]Pesos!$C$13+$T263*[1]Pesos!$D$13+$U263*[1]Pesos!$E$13</f>
        <v>55</v>
      </c>
      <c r="W263" s="92" t="s">
        <v>427</v>
      </c>
      <c r="X263" s="121"/>
    </row>
    <row r="264" spans="1:24" ht="9.9499999999999993" customHeight="1" x14ac:dyDescent="0.15">
      <c r="A264" s="39"/>
      <c r="B264" s="35"/>
      <c r="C264" s="52" t="s">
        <v>139</v>
      </c>
      <c r="D264" s="39" t="s">
        <v>32</v>
      </c>
      <c r="E264" s="34" t="s">
        <v>42</v>
      </c>
      <c r="F264" s="37" t="s">
        <v>140</v>
      </c>
      <c r="G264" s="37" t="s">
        <v>75</v>
      </c>
      <c r="H264" s="37" t="s">
        <v>75</v>
      </c>
      <c r="I264" s="37" t="s">
        <v>75</v>
      </c>
      <c r="J264" s="35">
        <v>1</v>
      </c>
      <c r="K264" s="39">
        <v>9</v>
      </c>
      <c r="L264" s="87">
        <f t="shared" si="242"/>
        <v>2664</v>
      </c>
      <c r="M264" s="87">
        <f t="shared" si="243"/>
        <v>1750</v>
      </c>
      <c r="N264" s="31">
        <f t="shared" si="261"/>
        <v>4414</v>
      </c>
      <c r="O264" s="40">
        <f t="shared" si="281"/>
        <v>48</v>
      </c>
      <c r="P264" s="89">
        <f t="shared" si="271"/>
        <v>5280</v>
      </c>
      <c r="Q264" s="53" t="s">
        <v>285</v>
      </c>
      <c r="R264" s="33">
        <v>100</v>
      </c>
      <c r="S264" s="33">
        <v>0</v>
      </c>
      <c r="T264" s="33">
        <v>50</v>
      </c>
      <c r="U264" s="33">
        <v>0</v>
      </c>
      <c r="V264" s="81">
        <f>$R264*[1]Pesos!$B$13+$S264*[1]Pesos!$C$13+$T264*[1]Pesos!$D$13+$U264*[1]Pesos!$E$13</f>
        <v>55</v>
      </c>
      <c r="W264" s="92" t="s">
        <v>427</v>
      </c>
      <c r="X264" s="121"/>
    </row>
    <row r="265" spans="1:24" ht="9.9499999999999993" customHeight="1" x14ac:dyDescent="0.15">
      <c r="A265" s="39"/>
      <c r="B265" s="35"/>
      <c r="C265" s="52" t="s">
        <v>139</v>
      </c>
      <c r="D265" s="39" t="s">
        <v>32</v>
      </c>
      <c r="E265" s="34" t="s">
        <v>42</v>
      </c>
      <c r="F265" s="37" t="s">
        <v>140</v>
      </c>
      <c r="G265" s="37" t="s">
        <v>75</v>
      </c>
      <c r="H265" s="37" t="s">
        <v>75</v>
      </c>
      <c r="I265" s="37" t="s">
        <v>75</v>
      </c>
      <c r="J265" s="35">
        <v>1</v>
      </c>
      <c r="K265" s="39">
        <v>9</v>
      </c>
      <c r="L265" s="87">
        <f t="shared" ref="L265" si="285">K265*$AB$6*J265</f>
        <v>2664</v>
      </c>
      <c r="M265" s="87">
        <f t="shared" ref="M265" si="286">J265*$AD$2</f>
        <v>1750</v>
      </c>
      <c r="N265" s="31">
        <f t="shared" ref="N265" si="287">L265+M265</f>
        <v>4414</v>
      </c>
      <c r="O265" s="40">
        <f t="shared" si="281"/>
        <v>48</v>
      </c>
      <c r="P265" s="89">
        <f t="shared" si="271"/>
        <v>5280</v>
      </c>
      <c r="Q265" s="53" t="s">
        <v>285</v>
      </c>
      <c r="R265" s="33">
        <v>100</v>
      </c>
      <c r="S265" s="33">
        <v>0</v>
      </c>
      <c r="T265" s="33">
        <v>50</v>
      </c>
      <c r="U265" s="33">
        <v>0</v>
      </c>
      <c r="V265" s="81">
        <f>$R265*[1]Pesos!$B$13+$S265*[1]Pesos!$C$13+$T265*[1]Pesos!$D$13+$U265*[1]Pesos!$E$13</f>
        <v>55</v>
      </c>
      <c r="W265" s="92" t="s">
        <v>427</v>
      </c>
      <c r="X265" s="121"/>
    </row>
    <row r="266" spans="1:24" ht="9.9499999999999993" customHeight="1" x14ac:dyDescent="0.15">
      <c r="A266" s="39"/>
      <c r="B266" s="35"/>
      <c r="C266" s="52" t="s">
        <v>141</v>
      </c>
      <c r="D266" s="39" t="s">
        <v>32</v>
      </c>
      <c r="E266" s="34" t="s">
        <v>42</v>
      </c>
      <c r="F266" s="37" t="s">
        <v>142</v>
      </c>
      <c r="G266" s="37" t="s">
        <v>75</v>
      </c>
      <c r="H266" s="37" t="s">
        <v>75</v>
      </c>
      <c r="I266" s="37" t="s">
        <v>75</v>
      </c>
      <c r="J266" s="35">
        <v>1</v>
      </c>
      <c r="K266" s="39">
        <v>9</v>
      </c>
      <c r="L266" s="87">
        <f t="shared" si="242"/>
        <v>2664</v>
      </c>
      <c r="M266" s="87">
        <f t="shared" si="243"/>
        <v>1750</v>
      </c>
      <c r="N266" s="31">
        <f t="shared" si="261"/>
        <v>4414</v>
      </c>
      <c r="O266" s="40">
        <f t="shared" si="281"/>
        <v>48</v>
      </c>
      <c r="P266" s="89">
        <f t="shared" si="271"/>
        <v>5280</v>
      </c>
      <c r="Q266" s="53" t="s">
        <v>285</v>
      </c>
      <c r="R266" s="33">
        <v>100</v>
      </c>
      <c r="S266" s="33">
        <v>0</v>
      </c>
      <c r="T266" s="33">
        <v>50</v>
      </c>
      <c r="U266" s="33">
        <v>0</v>
      </c>
      <c r="V266" s="81">
        <f>$R266*[1]Pesos!$B$13+$S266*[1]Pesos!$C$13+$T266*[1]Pesos!$D$13+$U266*[1]Pesos!$E$13</f>
        <v>55</v>
      </c>
      <c r="W266" s="92" t="s">
        <v>427</v>
      </c>
      <c r="X266" s="121"/>
    </row>
    <row r="267" spans="1:24" ht="9.9499999999999993" customHeight="1" x14ac:dyDescent="0.15">
      <c r="A267" s="39"/>
      <c r="B267" s="35"/>
      <c r="C267" s="52" t="s">
        <v>141</v>
      </c>
      <c r="D267" s="39" t="s">
        <v>32</v>
      </c>
      <c r="E267" s="34" t="s">
        <v>42</v>
      </c>
      <c r="F267" s="37" t="s">
        <v>142</v>
      </c>
      <c r="G267" s="37" t="s">
        <v>75</v>
      </c>
      <c r="H267" s="37" t="s">
        <v>75</v>
      </c>
      <c r="I267" s="37" t="s">
        <v>75</v>
      </c>
      <c r="J267" s="35">
        <v>1</v>
      </c>
      <c r="K267" s="39">
        <v>9</v>
      </c>
      <c r="L267" s="87">
        <f t="shared" ref="L267" si="288">K267*$AB$6*J267</f>
        <v>2664</v>
      </c>
      <c r="M267" s="87">
        <f t="shared" ref="M267" si="289">J267*$AD$2</f>
        <v>1750</v>
      </c>
      <c r="N267" s="31">
        <f t="shared" ref="N267" si="290">L267+M267</f>
        <v>4414</v>
      </c>
      <c r="O267" s="40">
        <f t="shared" si="281"/>
        <v>48</v>
      </c>
      <c r="P267" s="89">
        <f t="shared" si="271"/>
        <v>5280</v>
      </c>
      <c r="Q267" s="53" t="s">
        <v>285</v>
      </c>
      <c r="R267" s="33">
        <v>100</v>
      </c>
      <c r="S267" s="33">
        <v>0</v>
      </c>
      <c r="T267" s="33">
        <v>50</v>
      </c>
      <c r="U267" s="33">
        <v>0</v>
      </c>
      <c r="V267" s="81">
        <f>$R267*[1]Pesos!$B$13+$S267*[1]Pesos!$C$13+$T267*[1]Pesos!$D$13+$U267*[1]Pesos!$E$13</f>
        <v>55</v>
      </c>
      <c r="W267" s="92" t="s">
        <v>427</v>
      </c>
      <c r="X267" s="121"/>
    </row>
    <row r="268" spans="1:24" ht="9.9499999999999993" customHeight="1" x14ac:dyDescent="0.15">
      <c r="A268" s="39"/>
      <c r="B268" s="35"/>
      <c r="C268" s="52" t="s">
        <v>143</v>
      </c>
      <c r="D268" s="39" t="s">
        <v>32</v>
      </c>
      <c r="E268" s="34" t="s">
        <v>42</v>
      </c>
      <c r="F268" s="37" t="s">
        <v>130</v>
      </c>
      <c r="G268" s="37" t="s">
        <v>75</v>
      </c>
      <c r="H268" s="37" t="s">
        <v>75</v>
      </c>
      <c r="I268" s="37" t="s">
        <v>75</v>
      </c>
      <c r="J268" s="35">
        <v>1</v>
      </c>
      <c r="K268" s="39">
        <v>9</v>
      </c>
      <c r="L268" s="87">
        <f t="shared" si="242"/>
        <v>2664</v>
      </c>
      <c r="M268" s="87">
        <f t="shared" si="243"/>
        <v>1750</v>
      </c>
      <c r="N268" s="31">
        <f t="shared" si="261"/>
        <v>4414</v>
      </c>
      <c r="O268" s="40">
        <f t="shared" si="281"/>
        <v>48</v>
      </c>
      <c r="P268" s="89">
        <f t="shared" si="271"/>
        <v>5280</v>
      </c>
      <c r="Q268" s="53" t="s">
        <v>285</v>
      </c>
      <c r="R268" s="33">
        <v>100</v>
      </c>
      <c r="S268" s="33">
        <v>0</v>
      </c>
      <c r="T268" s="33">
        <v>50</v>
      </c>
      <c r="U268" s="33">
        <v>0</v>
      </c>
      <c r="V268" s="81">
        <f>$R268*[1]Pesos!$B$13+$S268*[1]Pesos!$C$13+$T268*[1]Pesos!$D$13+$U268*[1]Pesos!$E$13</f>
        <v>55</v>
      </c>
      <c r="W268" s="92" t="s">
        <v>427</v>
      </c>
      <c r="X268" s="121"/>
    </row>
    <row r="269" spans="1:24" ht="9.9499999999999993" customHeight="1" x14ac:dyDescent="0.15">
      <c r="A269" s="39"/>
      <c r="B269" s="35"/>
      <c r="C269" s="52" t="s">
        <v>143</v>
      </c>
      <c r="D269" s="39" t="s">
        <v>32</v>
      </c>
      <c r="E269" s="34" t="s">
        <v>42</v>
      </c>
      <c r="F269" s="37" t="s">
        <v>130</v>
      </c>
      <c r="G269" s="37" t="s">
        <v>75</v>
      </c>
      <c r="H269" s="37" t="s">
        <v>75</v>
      </c>
      <c r="I269" s="37" t="s">
        <v>75</v>
      </c>
      <c r="J269" s="35">
        <v>1</v>
      </c>
      <c r="K269" s="39">
        <v>9</v>
      </c>
      <c r="L269" s="87">
        <f t="shared" ref="L269" si="291">K269*$AB$6*J269</f>
        <v>2664</v>
      </c>
      <c r="M269" s="87">
        <f t="shared" ref="M269" si="292">J269*$AD$2</f>
        <v>1750</v>
      </c>
      <c r="N269" s="31">
        <f t="shared" ref="N269" si="293">L269+M269</f>
        <v>4414</v>
      </c>
      <c r="O269" s="40">
        <f t="shared" si="281"/>
        <v>48</v>
      </c>
      <c r="P269" s="89">
        <f t="shared" si="271"/>
        <v>5280</v>
      </c>
      <c r="Q269" s="53" t="s">
        <v>285</v>
      </c>
      <c r="R269" s="33">
        <v>100</v>
      </c>
      <c r="S269" s="33">
        <v>0</v>
      </c>
      <c r="T269" s="33">
        <v>50</v>
      </c>
      <c r="U269" s="33">
        <v>0</v>
      </c>
      <c r="V269" s="81">
        <f>$R269*[1]Pesos!$B$13+$S269*[1]Pesos!$C$13+$T269*[1]Pesos!$D$13+$U269*[1]Pesos!$E$13</f>
        <v>55</v>
      </c>
      <c r="W269" s="92" t="s">
        <v>427</v>
      </c>
      <c r="X269" s="121"/>
    </row>
    <row r="270" spans="1:24" ht="9.9499999999999993" customHeight="1" x14ac:dyDescent="0.15">
      <c r="A270" s="39"/>
      <c r="B270" s="35" t="s">
        <v>112</v>
      </c>
      <c r="C270" s="34" t="s">
        <v>342</v>
      </c>
      <c r="D270" s="66" t="s">
        <v>31</v>
      </c>
      <c r="E270" s="34" t="s">
        <v>154</v>
      </c>
      <c r="F270" s="48" t="s">
        <v>75</v>
      </c>
      <c r="G270" s="48" t="s">
        <v>75</v>
      </c>
      <c r="H270" s="48" t="s">
        <v>75</v>
      </c>
      <c r="I270" s="48" t="s">
        <v>75</v>
      </c>
      <c r="J270" s="35">
        <v>1</v>
      </c>
      <c r="K270" s="36">
        <v>5</v>
      </c>
      <c r="L270" s="87">
        <f t="shared" si="242"/>
        <v>1480</v>
      </c>
      <c r="M270" s="87">
        <f t="shared" si="243"/>
        <v>1750</v>
      </c>
      <c r="N270" s="31">
        <f t="shared" si="261"/>
        <v>3230</v>
      </c>
      <c r="O270" s="32">
        <v>10</v>
      </c>
      <c r="P270" s="89">
        <f t="shared" si="271"/>
        <v>1100</v>
      </c>
      <c r="Q270" s="53"/>
      <c r="R270" s="33">
        <v>50</v>
      </c>
      <c r="S270" s="33">
        <v>0</v>
      </c>
      <c r="T270" s="33">
        <v>100</v>
      </c>
      <c r="U270" s="33">
        <v>0</v>
      </c>
      <c r="V270" s="81">
        <f>$R270*[1]Pesos!$B$13+$S270*[1]Pesos!$C$13+$T270*[1]Pesos!$D$13+$U270*[1]Pesos!$E$13</f>
        <v>50</v>
      </c>
      <c r="W270" s="92" t="s">
        <v>427</v>
      </c>
      <c r="X270" s="121"/>
    </row>
    <row r="271" spans="1:24" ht="9.9499999999999993" customHeight="1" x14ac:dyDescent="0.15">
      <c r="A271" s="48"/>
      <c r="B271" s="35" t="s">
        <v>72</v>
      </c>
      <c r="C271" s="52" t="s">
        <v>92</v>
      </c>
      <c r="D271" s="66" t="s">
        <v>163</v>
      </c>
      <c r="E271" s="34" t="s">
        <v>74</v>
      </c>
      <c r="F271" s="37" t="s">
        <v>82</v>
      </c>
      <c r="G271" s="37" t="s">
        <v>83</v>
      </c>
      <c r="H271" s="60" t="s">
        <v>75</v>
      </c>
      <c r="I271" s="60" t="s">
        <v>75</v>
      </c>
      <c r="J271" s="37">
        <v>1</v>
      </c>
      <c r="K271" s="36">
        <v>5</v>
      </c>
      <c r="L271" s="87">
        <f t="shared" si="242"/>
        <v>1480</v>
      </c>
      <c r="M271" s="87">
        <f t="shared" si="243"/>
        <v>1750</v>
      </c>
      <c r="N271" s="31">
        <f t="shared" si="261"/>
        <v>3230</v>
      </c>
      <c r="O271" s="32">
        <v>24</v>
      </c>
      <c r="P271" s="89">
        <f t="shared" si="271"/>
        <v>2640</v>
      </c>
      <c r="Q271" s="53"/>
      <c r="R271" s="33">
        <v>100</v>
      </c>
      <c r="S271" s="33">
        <v>0</v>
      </c>
      <c r="T271" s="33">
        <v>0</v>
      </c>
      <c r="U271" s="33">
        <v>50</v>
      </c>
      <c r="V271" s="81">
        <f>$R271*[1]Pesos!$B$13+$S271*[1]Pesos!$C$13+$T271*[1]Pesos!$D$13+$U271*[1]Pesos!$E$13</f>
        <v>45</v>
      </c>
      <c r="W271" s="92" t="s">
        <v>427</v>
      </c>
      <c r="X271" s="121"/>
    </row>
    <row r="272" spans="1:24" ht="9.9499999999999993" customHeight="1" x14ac:dyDescent="0.15">
      <c r="A272" s="48"/>
      <c r="B272" s="35" t="s">
        <v>72</v>
      </c>
      <c r="C272" s="52" t="s">
        <v>92</v>
      </c>
      <c r="D272" s="66" t="s">
        <v>163</v>
      </c>
      <c r="E272" s="34" t="s">
        <v>74</v>
      </c>
      <c r="F272" s="37" t="s">
        <v>82</v>
      </c>
      <c r="G272" s="37" t="s">
        <v>83</v>
      </c>
      <c r="H272" s="60" t="s">
        <v>75</v>
      </c>
      <c r="I272" s="60" t="s">
        <v>75</v>
      </c>
      <c r="J272" s="37">
        <v>1</v>
      </c>
      <c r="K272" s="36">
        <v>5</v>
      </c>
      <c r="L272" s="87">
        <f t="shared" ref="L272" si="294">K272*$AB$6*J272</f>
        <v>1480</v>
      </c>
      <c r="M272" s="87">
        <f t="shared" ref="M272" si="295">J272*$AD$2</f>
        <v>1750</v>
      </c>
      <c r="N272" s="31">
        <f t="shared" ref="N272" si="296">L272+M272</f>
        <v>3230</v>
      </c>
      <c r="O272" s="32">
        <v>24</v>
      </c>
      <c r="P272" s="89">
        <f t="shared" si="271"/>
        <v>2640</v>
      </c>
      <c r="Q272" s="53"/>
      <c r="R272" s="33">
        <v>100</v>
      </c>
      <c r="S272" s="33">
        <v>0</v>
      </c>
      <c r="T272" s="33">
        <v>0</v>
      </c>
      <c r="U272" s="33">
        <v>50</v>
      </c>
      <c r="V272" s="81">
        <f>$R272*[1]Pesos!$B$13+$S272*[1]Pesos!$C$13+$T272*[1]Pesos!$D$13+$U272*[1]Pesos!$E$13</f>
        <v>45</v>
      </c>
      <c r="W272" s="92" t="s">
        <v>427</v>
      </c>
      <c r="X272" s="121"/>
    </row>
    <row r="273" spans="1:31" ht="9.9499999999999993" customHeight="1" x14ac:dyDescent="0.15">
      <c r="A273" s="35"/>
      <c r="B273" s="35" t="s">
        <v>72</v>
      </c>
      <c r="C273" s="34" t="s">
        <v>76</v>
      </c>
      <c r="D273" s="66" t="s">
        <v>163</v>
      </c>
      <c r="E273" s="34" t="s">
        <v>74</v>
      </c>
      <c r="F273" s="37" t="s">
        <v>75</v>
      </c>
      <c r="G273" s="37" t="s">
        <v>75</v>
      </c>
      <c r="H273" s="60" t="s">
        <v>75</v>
      </c>
      <c r="I273" s="60" t="s">
        <v>75</v>
      </c>
      <c r="J273" s="35">
        <v>1</v>
      </c>
      <c r="K273" s="36">
        <v>5</v>
      </c>
      <c r="L273" s="87">
        <f t="shared" si="242"/>
        <v>1480</v>
      </c>
      <c r="M273" s="87">
        <f t="shared" si="243"/>
        <v>1750</v>
      </c>
      <c r="N273" s="31">
        <f t="shared" si="261"/>
        <v>3230</v>
      </c>
      <c r="O273" s="32">
        <v>16</v>
      </c>
      <c r="P273" s="89">
        <f t="shared" si="271"/>
        <v>1760</v>
      </c>
      <c r="Q273" s="53"/>
      <c r="R273" s="33">
        <v>50</v>
      </c>
      <c r="S273" s="33">
        <v>0</v>
      </c>
      <c r="T273" s="33">
        <v>50</v>
      </c>
      <c r="U273" s="33">
        <v>100</v>
      </c>
      <c r="V273" s="81">
        <f>$R273*[1]Pesos!$B$13+$S273*[1]Pesos!$C$13+$T273*[1]Pesos!$D$13+$U273*[1]Pesos!$E$13</f>
        <v>45</v>
      </c>
      <c r="W273" s="92" t="s">
        <v>427</v>
      </c>
      <c r="X273" s="121"/>
    </row>
    <row r="274" spans="1:31" ht="9.9499999999999993" customHeight="1" x14ac:dyDescent="0.15">
      <c r="A274" s="35"/>
      <c r="B274" s="35" t="s">
        <v>72</v>
      </c>
      <c r="C274" s="34" t="s">
        <v>76</v>
      </c>
      <c r="D274" s="66" t="s">
        <v>163</v>
      </c>
      <c r="E274" s="34" t="s">
        <v>74</v>
      </c>
      <c r="F274" s="37" t="s">
        <v>75</v>
      </c>
      <c r="G274" s="37" t="s">
        <v>75</v>
      </c>
      <c r="H274" s="60" t="s">
        <v>75</v>
      </c>
      <c r="I274" s="60" t="s">
        <v>75</v>
      </c>
      <c r="J274" s="35">
        <v>1</v>
      </c>
      <c r="K274" s="36">
        <v>5</v>
      </c>
      <c r="L274" s="87">
        <f t="shared" ref="L274" si="297">K274*$AB$6*J274</f>
        <v>1480</v>
      </c>
      <c r="M274" s="87">
        <f t="shared" ref="M274" si="298">J274*$AD$2</f>
        <v>1750</v>
      </c>
      <c r="N274" s="31">
        <f t="shared" ref="N274" si="299">L274+M274</f>
        <v>3230</v>
      </c>
      <c r="O274" s="32">
        <v>16</v>
      </c>
      <c r="P274" s="89">
        <f t="shared" si="271"/>
        <v>1760</v>
      </c>
      <c r="Q274" s="53"/>
      <c r="R274" s="33">
        <v>50</v>
      </c>
      <c r="S274" s="33">
        <v>0</v>
      </c>
      <c r="T274" s="33">
        <v>50</v>
      </c>
      <c r="U274" s="33">
        <v>100</v>
      </c>
      <c r="V274" s="81">
        <f>$R274*[1]Pesos!$B$13+$S274*[1]Pesos!$C$13+$T274*[1]Pesos!$D$13+$U274*[1]Pesos!$E$13</f>
        <v>45</v>
      </c>
      <c r="W274" s="92" t="s">
        <v>427</v>
      </c>
      <c r="X274" s="121"/>
    </row>
    <row r="275" spans="1:31" ht="9.9499999999999993" customHeight="1" x14ac:dyDescent="0.15">
      <c r="A275" s="39"/>
      <c r="B275" s="35" t="s">
        <v>213</v>
      </c>
      <c r="C275" s="34" t="s">
        <v>338</v>
      </c>
      <c r="D275" s="66" t="s">
        <v>31</v>
      </c>
      <c r="E275" s="34" t="s">
        <v>43</v>
      </c>
      <c r="F275" s="48" t="s">
        <v>75</v>
      </c>
      <c r="G275" s="48" t="s">
        <v>75</v>
      </c>
      <c r="H275" s="48" t="s">
        <v>75</v>
      </c>
      <c r="I275" s="48" t="s">
        <v>75</v>
      </c>
      <c r="J275" s="35">
        <v>1</v>
      </c>
      <c r="K275" s="36">
        <v>5</v>
      </c>
      <c r="L275" s="87">
        <f t="shared" si="242"/>
        <v>1480</v>
      </c>
      <c r="M275" s="87">
        <f t="shared" si="243"/>
        <v>1750</v>
      </c>
      <c r="N275" s="31">
        <f t="shared" si="261"/>
        <v>3230</v>
      </c>
      <c r="O275" s="32">
        <v>20</v>
      </c>
      <c r="P275" s="89">
        <f t="shared" si="271"/>
        <v>2200</v>
      </c>
      <c r="Q275" s="53"/>
      <c r="R275" s="33">
        <v>50</v>
      </c>
      <c r="S275" s="33">
        <v>50</v>
      </c>
      <c r="T275" s="33">
        <v>50</v>
      </c>
      <c r="U275" s="33">
        <v>0</v>
      </c>
      <c r="V275" s="81">
        <f>$R275*[1]Pesos!$B$13+$S275*[1]Pesos!$C$13+$T275*[1]Pesos!$D$13+$U275*[1]Pesos!$E$13</f>
        <v>45</v>
      </c>
      <c r="W275" s="92" t="s">
        <v>427</v>
      </c>
      <c r="X275" s="121"/>
    </row>
    <row r="276" spans="1:31" ht="9.9499999999999993" customHeight="1" x14ac:dyDescent="0.15">
      <c r="A276" s="39"/>
      <c r="B276" s="35" t="s">
        <v>347</v>
      </c>
      <c r="C276" s="34" t="s">
        <v>341</v>
      </c>
      <c r="D276" s="66" t="s">
        <v>31</v>
      </c>
      <c r="E276" s="34" t="s">
        <v>43</v>
      </c>
      <c r="F276" s="48" t="s">
        <v>75</v>
      </c>
      <c r="G276" s="48" t="s">
        <v>75</v>
      </c>
      <c r="H276" s="48" t="s">
        <v>75</v>
      </c>
      <c r="I276" s="48" t="s">
        <v>75</v>
      </c>
      <c r="J276" s="35">
        <v>1</v>
      </c>
      <c r="K276" s="36">
        <v>5</v>
      </c>
      <c r="L276" s="87">
        <f t="shared" si="242"/>
        <v>1480</v>
      </c>
      <c r="M276" s="87">
        <f t="shared" si="243"/>
        <v>1750</v>
      </c>
      <c r="N276" s="31">
        <f t="shared" si="261"/>
        <v>3230</v>
      </c>
      <c r="O276" s="32">
        <v>20</v>
      </c>
      <c r="P276" s="89">
        <f t="shared" si="271"/>
        <v>2200</v>
      </c>
      <c r="Q276" s="53"/>
      <c r="R276" s="33">
        <v>50</v>
      </c>
      <c r="S276" s="33">
        <v>50</v>
      </c>
      <c r="T276" s="33">
        <v>50</v>
      </c>
      <c r="U276" s="33">
        <v>0</v>
      </c>
      <c r="V276" s="81">
        <f>$R276*[1]Pesos!$B$13+$S276*[1]Pesos!$C$13+$T276*[1]Pesos!$D$13+$U276*[1]Pesos!$E$13</f>
        <v>45</v>
      </c>
      <c r="W276" s="92" t="s">
        <v>427</v>
      </c>
      <c r="X276" s="121"/>
    </row>
    <row r="277" spans="1:31" ht="9.9499999999999993" customHeight="1" x14ac:dyDescent="0.15">
      <c r="A277" s="39"/>
      <c r="B277" s="39" t="s">
        <v>158</v>
      </c>
      <c r="C277" s="54" t="s">
        <v>199</v>
      </c>
      <c r="D277" s="36" t="s">
        <v>28</v>
      </c>
      <c r="E277" s="54" t="s">
        <v>43</v>
      </c>
      <c r="F277" s="39" t="s">
        <v>98</v>
      </c>
      <c r="G277" s="39" t="s">
        <v>98</v>
      </c>
      <c r="H277" s="39" t="s">
        <v>75</v>
      </c>
      <c r="I277" s="39" t="s">
        <v>75</v>
      </c>
      <c r="J277" s="36">
        <v>1</v>
      </c>
      <c r="K277" s="36">
        <v>5</v>
      </c>
      <c r="L277" s="87">
        <f t="shared" si="242"/>
        <v>1480</v>
      </c>
      <c r="M277" s="87">
        <f t="shared" si="243"/>
        <v>1750</v>
      </c>
      <c r="N277" s="31">
        <f t="shared" si="261"/>
        <v>3230</v>
      </c>
      <c r="O277" s="32">
        <f>60*J277</f>
        <v>60</v>
      </c>
      <c r="P277" s="89">
        <f t="shared" si="271"/>
        <v>6600</v>
      </c>
      <c r="Q277" s="53"/>
      <c r="R277" s="33">
        <v>50</v>
      </c>
      <c r="S277" s="33">
        <v>0</v>
      </c>
      <c r="T277" s="33">
        <v>50</v>
      </c>
      <c r="U277" s="33">
        <v>100</v>
      </c>
      <c r="V277" s="81">
        <f>$R277*[1]Pesos!$B$13+$S277*[1]Pesos!$C$13+$T277*[1]Pesos!$D$13+$U277*[1]Pesos!$E$13</f>
        <v>45</v>
      </c>
      <c r="W277" s="92" t="s">
        <v>427</v>
      </c>
      <c r="X277" s="121"/>
    </row>
    <row r="278" spans="1:31" ht="9.9499999999999993" customHeight="1" x14ac:dyDescent="0.15">
      <c r="A278" s="39"/>
      <c r="B278" s="39" t="s">
        <v>158</v>
      </c>
      <c r="C278" s="54" t="s">
        <v>199</v>
      </c>
      <c r="D278" s="36" t="s">
        <v>28</v>
      </c>
      <c r="E278" s="54" t="s">
        <v>43</v>
      </c>
      <c r="F278" s="39" t="s">
        <v>98</v>
      </c>
      <c r="G278" s="39" t="s">
        <v>98</v>
      </c>
      <c r="H278" s="39" t="s">
        <v>75</v>
      </c>
      <c r="I278" s="39" t="s">
        <v>75</v>
      </c>
      <c r="J278" s="36">
        <v>1</v>
      </c>
      <c r="K278" s="36">
        <v>5</v>
      </c>
      <c r="L278" s="87">
        <f t="shared" ref="L278" si="300">K278*$AB$6*J278</f>
        <v>1480</v>
      </c>
      <c r="M278" s="87">
        <f t="shared" ref="M278" si="301">J278*$AD$2</f>
        <v>1750</v>
      </c>
      <c r="N278" s="31">
        <f t="shared" ref="N278" si="302">L278+M278</f>
        <v>3230</v>
      </c>
      <c r="O278" s="32">
        <f>60*J278</f>
        <v>60</v>
      </c>
      <c r="P278" s="89">
        <f t="shared" si="271"/>
        <v>6600</v>
      </c>
      <c r="Q278" s="53"/>
      <c r="R278" s="33">
        <v>50</v>
      </c>
      <c r="S278" s="33">
        <v>0</v>
      </c>
      <c r="T278" s="33">
        <v>50</v>
      </c>
      <c r="U278" s="33">
        <v>100</v>
      </c>
      <c r="V278" s="81">
        <f>$R278*[1]Pesos!$B$13+$S278*[1]Pesos!$C$13+$T278*[1]Pesos!$D$13+$U278*[1]Pesos!$E$13</f>
        <v>45</v>
      </c>
      <c r="W278" s="92" t="s">
        <v>427</v>
      </c>
      <c r="X278" s="121"/>
    </row>
    <row r="279" spans="1:31" ht="9.9499999999999993" customHeight="1" x14ac:dyDescent="0.15">
      <c r="A279" s="36"/>
      <c r="B279" s="35" t="s">
        <v>72</v>
      </c>
      <c r="C279" s="34" t="s">
        <v>73</v>
      </c>
      <c r="D279" s="66" t="s">
        <v>163</v>
      </c>
      <c r="E279" s="34" t="s">
        <v>74</v>
      </c>
      <c r="F279" s="37" t="s">
        <v>75</v>
      </c>
      <c r="G279" s="37" t="s">
        <v>75</v>
      </c>
      <c r="H279" s="60" t="s">
        <v>75</v>
      </c>
      <c r="I279" s="60" t="s">
        <v>75</v>
      </c>
      <c r="J279" s="37">
        <v>1</v>
      </c>
      <c r="K279" s="36">
        <v>6</v>
      </c>
      <c r="L279" s="87">
        <f t="shared" si="242"/>
        <v>1776</v>
      </c>
      <c r="M279" s="87">
        <f t="shared" si="243"/>
        <v>1750</v>
      </c>
      <c r="N279" s="31">
        <f t="shared" si="261"/>
        <v>3526</v>
      </c>
      <c r="O279" s="32">
        <v>16</v>
      </c>
      <c r="P279" s="89">
        <f t="shared" si="271"/>
        <v>1760</v>
      </c>
      <c r="Q279" s="53"/>
      <c r="R279" s="33">
        <v>100</v>
      </c>
      <c r="S279" s="33">
        <v>0</v>
      </c>
      <c r="T279" s="33">
        <v>50</v>
      </c>
      <c r="U279" s="33">
        <v>100</v>
      </c>
      <c r="V279" s="81">
        <f>$R279*[1]Pesos!$B$13+$S279*[1]Pesos!$C$13+$T279*[1]Pesos!$D$13+$U279*[1]Pesos!$E$13</f>
        <v>65</v>
      </c>
      <c r="W279" s="92" t="s">
        <v>430</v>
      </c>
      <c r="X279" s="121"/>
      <c r="Y279" s="44"/>
      <c r="Z279" s="44"/>
      <c r="AA279" s="44"/>
      <c r="AB279" s="44"/>
      <c r="AC279" s="44"/>
      <c r="AD279" s="44"/>
      <c r="AE279" s="44"/>
    </row>
    <row r="280" spans="1:31" ht="9.9499999999999993" customHeight="1" x14ac:dyDescent="0.15">
      <c r="A280" s="36"/>
      <c r="B280" s="35" t="s">
        <v>72</v>
      </c>
      <c r="C280" s="34" t="s">
        <v>73</v>
      </c>
      <c r="D280" s="66" t="s">
        <v>163</v>
      </c>
      <c r="E280" s="34" t="s">
        <v>74</v>
      </c>
      <c r="F280" s="37" t="s">
        <v>75</v>
      </c>
      <c r="G280" s="37" t="s">
        <v>75</v>
      </c>
      <c r="H280" s="60" t="s">
        <v>75</v>
      </c>
      <c r="I280" s="60" t="s">
        <v>75</v>
      </c>
      <c r="J280" s="37">
        <v>1</v>
      </c>
      <c r="K280" s="36">
        <v>6</v>
      </c>
      <c r="L280" s="87">
        <f t="shared" ref="L280" si="303">K280*$AB$6*J280</f>
        <v>1776</v>
      </c>
      <c r="M280" s="87">
        <f t="shared" ref="M280" si="304">J280*$AD$2</f>
        <v>1750</v>
      </c>
      <c r="N280" s="31">
        <f t="shared" ref="N280" si="305">L280+M280</f>
        <v>3526</v>
      </c>
      <c r="O280" s="32">
        <v>16</v>
      </c>
      <c r="P280" s="89">
        <f t="shared" si="271"/>
        <v>1760</v>
      </c>
      <c r="Q280" s="53"/>
      <c r="R280" s="33">
        <v>100</v>
      </c>
      <c r="S280" s="33">
        <v>0</v>
      </c>
      <c r="T280" s="33">
        <v>50</v>
      </c>
      <c r="U280" s="33">
        <v>100</v>
      </c>
      <c r="V280" s="81">
        <f>$R280*[1]Pesos!$B$13+$S280*[1]Pesos!$C$13+$T280*[1]Pesos!$D$13+$U280*[1]Pesos!$E$13</f>
        <v>65</v>
      </c>
      <c r="W280" s="92" t="s">
        <v>430</v>
      </c>
      <c r="X280" s="121"/>
      <c r="Y280" s="44"/>
      <c r="Z280" s="44"/>
      <c r="AA280" s="44"/>
      <c r="AB280" s="44"/>
      <c r="AC280" s="44"/>
      <c r="AD280" s="44"/>
      <c r="AE280" s="44"/>
    </row>
    <row r="281" spans="1:31" ht="9.9499999999999993" customHeight="1" x14ac:dyDescent="0.15">
      <c r="A281" s="39"/>
      <c r="B281" s="35" t="s">
        <v>72</v>
      </c>
      <c r="C281" s="34" t="s">
        <v>79</v>
      </c>
      <c r="D281" s="66" t="s">
        <v>163</v>
      </c>
      <c r="E281" s="34" t="s">
        <v>74</v>
      </c>
      <c r="F281" s="37" t="s">
        <v>75</v>
      </c>
      <c r="G281" s="37" t="s">
        <v>75</v>
      </c>
      <c r="H281" s="60" t="s">
        <v>75</v>
      </c>
      <c r="I281" s="60" t="s">
        <v>75</v>
      </c>
      <c r="J281" s="35">
        <v>1</v>
      </c>
      <c r="K281" s="36">
        <v>7</v>
      </c>
      <c r="L281" s="87">
        <f t="shared" si="242"/>
        <v>2072</v>
      </c>
      <c r="M281" s="87">
        <f t="shared" si="243"/>
        <v>1750</v>
      </c>
      <c r="N281" s="31">
        <f t="shared" si="261"/>
        <v>3822</v>
      </c>
      <c r="O281" s="32">
        <v>16</v>
      </c>
      <c r="P281" s="89">
        <f t="shared" si="271"/>
        <v>1760</v>
      </c>
      <c r="Q281" s="53"/>
      <c r="R281" s="33">
        <v>100</v>
      </c>
      <c r="S281" s="33">
        <v>0</v>
      </c>
      <c r="T281" s="33">
        <v>50</v>
      </c>
      <c r="U281" s="33">
        <v>100</v>
      </c>
      <c r="V281" s="81">
        <f>$R281*[1]Pesos!$B$13+$S281*[1]Pesos!$C$13+$T281*[1]Pesos!$D$13+$U281*[1]Pesos!$E$13</f>
        <v>65</v>
      </c>
      <c r="W281" s="92" t="s">
        <v>430</v>
      </c>
      <c r="X281" s="121"/>
      <c r="Y281" s="44"/>
      <c r="Z281" s="44"/>
      <c r="AA281" s="44"/>
      <c r="AB281" s="44"/>
      <c r="AC281" s="44"/>
      <c r="AD281" s="44"/>
      <c r="AE281" s="44"/>
    </row>
    <row r="282" spans="1:31" ht="9.9499999999999993" customHeight="1" x14ac:dyDescent="0.15">
      <c r="A282" s="39"/>
      <c r="B282" s="35" t="s">
        <v>72</v>
      </c>
      <c r="C282" s="34" t="s">
        <v>79</v>
      </c>
      <c r="D282" s="66" t="s">
        <v>163</v>
      </c>
      <c r="E282" s="34" t="s">
        <v>74</v>
      </c>
      <c r="F282" s="37" t="s">
        <v>75</v>
      </c>
      <c r="G282" s="37" t="s">
        <v>75</v>
      </c>
      <c r="H282" s="60" t="s">
        <v>75</v>
      </c>
      <c r="I282" s="60" t="s">
        <v>75</v>
      </c>
      <c r="J282" s="35">
        <v>1</v>
      </c>
      <c r="K282" s="36">
        <v>7</v>
      </c>
      <c r="L282" s="87">
        <f t="shared" ref="L282" si="306">K282*$AB$6*J282</f>
        <v>2072</v>
      </c>
      <c r="M282" s="87">
        <f t="shared" ref="M282" si="307">J282*$AD$2</f>
        <v>1750</v>
      </c>
      <c r="N282" s="31">
        <f t="shared" ref="N282" si="308">L282+M282</f>
        <v>3822</v>
      </c>
      <c r="O282" s="32">
        <v>16</v>
      </c>
      <c r="P282" s="89">
        <f t="shared" si="271"/>
        <v>1760</v>
      </c>
      <c r="Q282" s="53"/>
      <c r="R282" s="33">
        <v>100</v>
      </c>
      <c r="S282" s="33">
        <v>0</v>
      </c>
      <c r="T282" s="33">
        <v>50</v>
      </c>
      <c r="U282" s="33">
        <v>100</v>
      </c>
      <c r="V282" s="81">
        <f>$R282*[1]Pesos!$B$13+$S282*[1]Pesos!$C$13+$T282*[1]Pesos!$D$13+$U282*[1]Pesos!$E$13</f>
        <v>65</v>
      </c>
      <c r="W282" s="92" t="s">
        <v>430</v>
      </c>
      <c r="X282" s="121"/>
      <c r="Y282" s="44"/>
      <c r="Z282" s="44"/>
      <c r="AA282" s="44"/>
      <c r="AB282" s="44"/>
      <c r="AC282" s="44"/>
      <c r="AD282" s="44"/>
      <c r="AE282" s="44"/>
    </row>
    <row r="283" spans="1:31" ht="9.9499999999999993" customHeight="1" x14ac:dyDescent="0.15">
      <c r="A283" s="39"/>
      <c r="B283" s="35" t="s">
        <v>72</v>
      </c>
      <c r="C283" s="34" t="s">
        <v>80</v>
      </c>
      <c r="D283" s="66" t="s">
        <v>163</v>
      </c>
      <c r="E283" s="34" t="s">
        <v>74</v>
      </c>
      <c r="F283" s="37" t="s">
        <v>75</v>
      </c>
      <c r="G283" s="37" t="s">
        <v>75</v>
      </c>
      <c r="H283" s="60" t="s">
        <v>75</v>
      </c>
      <c r="I283" s="60" t="s">
        <v>75</v>
      </c>
      <c r="J283" s="35">
        <v>1</v>
      </c>
      <c r="K283" s="36">
        <v>6</v>
      </c>
      <c r="L283" s="87">
        <f t="shared" si="242"/>
        <v>1776</v>
      </c>
      <c r="M283" s="87">
        <f t="shared" si="243"/>
        <v>1750</v>
      </c>
      <c r="N283" s="31">
        <f t="shared" si="261"/>
        <v>3526</v>
      </c>
      <c r="O283" s="32">
        <v>16</v>
      </c>
      <c r="P283" s="89">
        <f t="shared" si="271"/>
        <v>1760</v>
      </c>
      <c r="Q283" s="53"/>
      <c r="R283" s="33">
        <v>100</v>
      </c>
      <c r="S283" s="33">
        <v>0</v>
      </c>
      <c r="T283" s="33">
        <v>50</v>
      </c>
      <c r="U283" s="33">
        <v>100</v>
      </c>
      <c r="V283" s="81">
        <f>$R283*[1]Pesos!$B$13+$S283*[1]Pesos!$C$13+$T283*[1]Pesos!$D$13+$U283*[1]Pesos!$E$13</f>
        <v>65</v>
      </c>
      <c r="W283" s="92" t="s">
        <v>430</v>
      </c>
      <c r="X283" s="121"/>
      <c r="Y283" s="30"/>
      <c r="Z283" s="30"/>
      <c r="AA283" s="30"/>
      <c r="AB283" s="30"/>
      <c r="AC283" s="30"/>
      <c r="AD283" s="30"/>
      <c r="AE283" s="30"/>
    </row>
    <row r="284" spans="1:31" ht="9.9499999999999993" customHeight="1" x14ac:dyDescent="0.15">
      <c r="A284" s="39"/>
      <c r="B284" s="35" t="s">
        <v>72</v>
      </c>
      <c r="C284" s="34" t="s">
        <v>80</v>
      </c>
      <c r="D284" s="66" t="s">
        <v>163</v>
      </c>
      <c r="E284" s="34" t="s">
        <v>74</v>
      </c>
      <c r="F284" s="37" t="s">
        <v>75</v>
      </c>
      <c r="G284" s="37" t="s">
        <v>75</v>
      </c>
      <c r="H284" s="60" t="s">
        <v>75</v>
      </c>
      <c r="I284" s="60" t="s">
        <v>75</v>
      </c>
      <c r="J284" s="35">
        <v>1</v>
      </c>
      <c r="K284" s="36">
        <v>6</v>
      </c>
      <c r="L284" s="87">
        <f t="shared" ref="L284" si="309">K284*$AB$6*J284</f>
        <v>1776</v>
      </c>
      <c r="M284" s="87">
        <f t="shared" ref="M284" si="310">J284*$AD$2</f>
        <v>1750</v>
      </c>
      <c r="N284" s="31">
        <f t="shared" ref="N284" si="311">L284+M284</f>
        <v>3526</v>
      </c>
      <c r="O284" s="32">
        <v>16</v>
      </c>
      <c r="P284" s="89">
        <f t="shared" si="271"/>
        <v>1760</v>
      </c>
      <c r="Q284" s="53"/>
      <c r="R284" s="33">
        <v>100</v>
      </c>
      <c r="S284" s="33">
        <v>0</v>
      </c>
      <c r="T284" s="33">
        <v>50</v>
      </c>
      <c r="U284" s="33">
        <v>100</v>
      </c>
      <c r="V284" s="81">
        <f>$R284*[1]Pesos!$B$13+$S284*[1]Pesos!$C$13+$T284*[1]Pesos!$D$13+$U284*[1]Pesos!$E$13</f>
        <v>65</v>
      </c>
      <c r="W284" s="92" t="s">
        <v>430</v>
      </c>
      <c r="X284" s="121"/>
      <c r="Y284" s="30"/>
      <c r="Z284" s="30"/>
      <c r="AA284" s="30"/>
      <c r="AB284" s="30"/>
      <c r="AC284" s="30"/>
      <c r="AD284" s="30"/>
      <c r="AE284" s="30"/>
    </row>
    <row r="285" spans="1:31" ht="9.9499999999999993" customHeight="1" x14ac:dyDescent="0.15">
      <c r="A285" s="48"/>
      <c r="B285" s="35" t="s">
        <v>155</v>
      </c>
      <c r="C285" s="34" t="s">
        <v>368</v>
      </c>
      <c r="D285" s="36" t="s">
        <v>33</v>
      </c>
      <c r="E285" s="34" t="s">
        <v>348</v>
      </c>
      <c r="F285" s="37" t="s">
        <v>130</v>
      </c>
      <c r="G285" s="37" t="s">
        <v>75</v>
      </c>
      <c r="H285" s="37" t="s">
        <v>75</v>
      </c>
      <c r="I285" s="37" t="s">
        <v>75</v>
      </c>
      <c r="J285" s="37">
        <v>1</v>
      </c>
      <c r="K285" s="36">
        <v>5</v>
      </c>
      <c r="L285" s="87">
        <f t="shared" si="242"/>
        <v>1480</v>
      </c>
      <c r="M285" s="87">
        <f t="shared" si="243"/>
        <v>1750</v>
      </c>
      <c r="N285" s="31">
        <f t="shared" si="261"/>
        <v>3230</v>
      </c>
      <c r="O285" s="32">
        <v>16</v>
      </c>
      <c r="P285" s="89">
        <f t="shared" si="271"/>
        <v>1760</v>
      </c>
      <c r="Q285" s="53"/>
      <c r="R285" s="33">
        <v>100</v>
      </c>
      <c r="S285" s="33">
        <v>0</v>
      </c>
      <c r="T285" s="33">
        <v>50</v>
      </c>
      <c r="U285" s="33">
        <v>50</v>
      </c>
      <c r="V285" s="81">
        <f>$R285*[1]Pesos!$B$13+$S285*[1]Pesos!$C$13+$T285*[1]Pesos!$D$13+$U285*[1]Pesos!$E$13</f>
        <v>60</v>
      </c>
      <c r="W285" s="92" t="s">
        <v>430</v>
      </c>
      <c r="X285" s="121"/>
      <c r="Y285" s="29"/>
      <c r="Z285" s="29"/>
      <c r="AA285" s="29"/>
      <c r="AB285" s="29"/>
      <c r="AC285" s="29"/>
      <c r="AD285" s="29"/>
      <c r="AE285" s="29"/>
    </row>
    <row r="286" spans="1:31" ht="9.9499999999999993" customHeight="1" x14ac:dyDescent="0.15">
      <c r="A286" s="48"/>
      <c r="B286" s="35" t="s">
        <v>162</v>
      </c>
      <c r="C286" s="34" t="s">
        <v>370</v>
      </c>
      <c r="D286" s="36" t="s">
        <v>33</v>
      </c>
      <c r="E286" s="34" t="s">
        <v>43</v>
      </c>
      <c r="F286" s="37" t="s">
        <v>75</v>
      </c>
      <c r="G286" s="37" t="s">
        <v>75</v>
      </c>
      <c r="H286" s="37" t="s">
        <v>75</v>
      </c>
      <c r="I286" s="37" t="s">
        <v>75</v>
      </c>
      <c r="J286" s="37">
        <v>1</v>
      </c>
      <c r="K286" s="36">
        <v>5</v>
      </c>
      <c r="L286" s="87">
        <f t="shared" si="242"/>
        <v>1480</v>
      </c>
      <c r="M286" s="87">
        <f t="shared" si="243"/>
        <v>1750</v>
      </c>
      <c r="N286" s="31">
        <f t="shared" si="261"/>
        <v>3230</v>
      </c>
      <c r="O286" s="32">
        <v>16</v>
      </c>
      <c r="P286" s="89">
        <f t="shared" si="271"/>
        <v>1760</v>
      </c>
      <c r="Q286" s="53"/>
      <c r="R286" s="33">
        <v>100</v>
      </c>
      <c r="S286" s="33">
        <v>0</v>
      </c>
      <c r="T286" s="33">
        <v>50</v>
      </c>
      <c r="U286" s="33">
        <v>50</v>
      </c>
      <c r="V286" s="81">
        <f>$R286*[1]Pesos!$B$13+$S286*[1]Pesos!$C$13+$T286*[1]Pesos!$D$13+$U286*[1]Pesos!$E$13</f>
        <v>60</v>
      </c>
      <c r="W286" s="92" t="s">
        <v>430</v>
      </c>
      <c r="X286" s="121"/>
      <c r="Y286" s="29"/>
      <c r="Z286" s="29"/>
      <c r="AA286" s="29"/>
      <c r="AB286" s="29"/>
      <c r="AC286" s="29"/>
      <c r="AD286" s="29"/>
      <c r="AE286" s="29"/>
    </row>
    <row r="287" spans="1:31" ht="9.9499999999999993" customHeight="1" x14ac:dyDescent="0.15">
      <c r="A287" s="48"/>
      <c r="B287" s="35" t="s">
        <v>157</v>
      </c>
      <c r="C287" s="34" t="s">
        <v>371</v>
      </c>
      <c r="D287" s="36" t="s">
        <v>33</v>
      </c>
      <c r="E287" s="34" t="s">
        <v>43</v>
      </c>
      <c r="F287" s="37" t="s">
        <v>75</v>
      </c>
      <c r="G287" s="37" t="s">
        <v>75</v>
      </c>
      <c r="H287" s="37" t="s">
        <v>75</v>
      </c>
      <c r="I287" s="37" t="s">
        <v>75</v>
      </c>
      <c r="J287" s="37">
        <v>1</v>
      </c>
      <c r="K287" s="36">
        <v>5</v>
      </c>
      <c r="L287" s="87">
        <f t="shared" si="242"/>
        <v>1480</v>
      </c>
      <c r="M287" s="31">
        <f t="shared" si="243"/>
        <v>1750</v>
      </c>
      <c r="N287" s="31">
        <f t="shared" si="261"/>
        <v>3230</v>
      </c>
      <c r="O287" s="32">
        <v>16</v>
      </c>
      <c r="P287" s="89">
        <f t="shared" si="271"/>
        <v>1760</v>
      </c>
      <c r="Q287" s="53"/>
      <c r="R287" s="33">
        <v>100</v>
      </c>
      <c r="S287" s="33">
        <v>0</v>
      </c>
      <c r="T287" s="33">
        <v>50</v>
      </c>
      <c r="U287" s="33">
        <v>50</v>
      </c>
      <c r="V287" s="81">
        <f>$R287*[1]Pesos!$B$13+$S287*[1]Pesos!$C$13+$T287*[1]Pesos!$D$13+$U287*[1]Pesos!$E$13</f>
        <v>60</v>
      </c>
      <c r="W287" s="92" t="s">
        <v>430</v>
      </c>
      <c r="X287" s="121"/>
      <c r="Y287" s="29"/>
      <c r="Z287" s="29"/>
      <c r="AA287" s="29"/>
      <c r="AB287" s="29"/>
      <c r="AC287" s="29"/>
      <c r="AD287" s="29"/>
      <c r="AE287" s="29"/>
    </row>
    <row r="288" spans="1:31" ht="9.75" customHeight="1" x14ac:dyDescent="0.15">
      <c r="A288" s="63"/>
      <c r="B288" s="35" t="s">
        <v>213</v>
      </c>
      <c r="C288" s="34" t="s">
        <v>343</v>
      </c>
      <c r="D288" s="66" t="s">
        <v>31</v>
      </c>
      <c r="E288" s="34" t="s">
        <v>43</v>
      </c>
      <c r="F288" s="48" t="s">
        <v>75</v>
      </c>
      <c r="G288" s="48" t="s">
        <v>75</v>
      </c>
      <c r="H288" s="48" t="s">
        <v>75</v>
      </c>
      <c r="I288" s="48" t="s">
        <v>75</v>
      </c>
      <c r="J288" s="35">
        <v>1</v>
      </c>
      <c r="K288" s="36">
        <v>5</v>
      </c>
      <c r="L288" s="87">
        <f t="shared" si="242"/>
        <v>1480</v>
      </c>
      <c r="M288" s="87">
        <f t="shared" si="243"/>
        <v>1750</v>
      </c>
      <c r="N288" s="31">
        <f t="shared" si="261"/>
        <v>3230</v>
      </c>
      <c r="O288" s="32">
        <v>20</v>
      </c>
      <c r="P288" s="89">
        <f t="shared" si="271"/>
        <v>2200</v>
      </c>
      <c r="Q288" s="53"/>
      <c r="R288" s="33">
        <v>50</v>
      </c>
      <c r="S288" s="33">
        <v>0</v>
      </c>
      <c r="T288" s="33">
        <v>50</v>
      </c>
      <c r="U288" s="33">
        <v>50</v>
      </c>
      <c r="V288" s="81">
        <f>$R288*[1]Pesos!$B$13+$S288*[1]Pesos!$C$13+$T288*[1]Pesos!$D$13+$U288*[1]Pesos!$E$13</f>
        <v>40</v>
      </c>
      <c r="W288" s="84" t="s">
        <v>428</v>
      </c>
      <c r="X288" s="121"/>
    </row>
    <row r="289" spans="1:16380" x14ac:dyDescent="0.15">
      <c r="A289" s="35"/>
      <c r="B289" s="35" t="s">
        <v>352</v>
      </c>
      <c r="C289" s="34" t="s">
        <v>353</v>
      </c>
      <c r="D289" s="66" t="s">
        <v>36</v>
      </c>
      <c r="E289" s="34" t="s">
        <v>43</v>
      </c>
      <c r="F289" s="60" t="s">
        <v>75</v>
      </c>
      <c r="G289" s="60" t="s">
        <v>75</v>
      </c>
      <c r="H289" s="60" t="s">
        <v>75</v>
      </c>
      <c r="I289" s="60" t="s">
        <v>75</v>
      </c>
      <c r="J289" s="37">
        <v>1</v>
      </c>
      <c r="K289" s="36">
        <v>5</v>
      </c>
      <c r="L289" s="87">
        <f t="shared" si="242"/>
        <v>1480</v>
      </c>
      <c r="M289" s="87">
        <f t="shared" si="243"/>
        <v>1750</v>
      </c>
      <c r="N289" s="31">
        <f t="shared" si="261"/>
        <v>3230</v>
      </c>
      <c r="O289" s="32">
        <v>4</v>
      </c>
      <c r="P289" s="80">
        <f t="shared" si="271"/>
        <v>440</v>
      </c>
      <c r="Q289" s="53"/>
      <c r="R289" s="33">
        <v>50</v>
      </c>
      <c r="S289" s="33">
        <v>50</v>
      </c>
      <c r="T289" s="33">
        <v>0</v>
      </c>
      <c r="U289" s="33">
        <v>50</v>
      </c>
      <c r="V289" s="81">
        <f>$R289*[1]Pesos!$B$13+$S289*[1]Pesos!$C$13+$T289*[1]Pesos!$D$13+$U289*[1]Pesos!$E$13</f>
        <v>35</v>
      </c>
      <c r="W289" s="84" t="s">
        <v>428</v>
      </c>
      <c r="X289" s="121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  <c r="IR289" s="44"/>
      <c r="IS289" s="44"/>
      <c r="IT289" s="44"/>
      <c r="IU289" s="44"/>
      <c r="IV289" s="44"/>
      <c r="IW289" s="44"/>
      <c r="IX289" s="44"/>
      <c r="IY289" s="44"/>
      <c r="IZ289" s="44"/>
      <c r="JA289" s="44"/>
      <c r="JB289" s="44"/>
      <c r="JC289" s="44"/>
      <c r="JD289" s="44"/>
      <c r="JE289" s="44"/>
      <c r="JF289" s="44"/>
      <c r="JG289" s="44"/>
      <c r="JH289" s="44"/>
      <c r="JI289" s="44"/>
      <c r="JJ289" s="44"/>
      <c r="JK289" s="44"/>
      <c r="JL289" s="44"/>
      <c r="JM289" s="44"/>
      <c r="JN289" s="44"/>
      <c r="JO289" s="44"/>
      <c r="JP289" s="44"/>
      <c r="JQ289" s="44"/>
      <c r="JR289" s="44"/>
      <c r="JS289" s="44"/>
      <c r="JT289" s="44"/>
      <c r="JU289" s="44"/>
      <c r="JV289" s="44"/>
      <c r="JW289" s="44"/>
      <c r="JX289" s="44"/>
      <c r="JY289" s="44"/>
      <c r="JZ289" s="44"/>
      <c r="KA289" s="44"/>
      <c r="KB289" s="44"/>
      <c r="KC289" s="44"/>
      <c r="KD289" s="44"/>
      <c r="KE289" s="44"/>
      <c r="KF289" s="44"/>
      <c r="KG289" s="44"/>
      <c r="KH289" s="44"/>
      <c r="KI289" s="44"/>
      <c r="KJ289" s="44"/>
      <c r="KK289" s="44"/>
      <c r="KL289" s="44"/>
      <c r="KM289" s="44"/>
      <c r="KN289" s="44"/>
      <c r="KO289" s="44"/>
      <c r="KP289" s="44"/>
      <c r="KQ289" s="44"/>
      <c r="KR289" s="44"/>
      <c r="KS289" s="44"/>
      <c r="KT289" s="44"/>
      <c r="KU289" s="44"/>
      <c r="KV289" s="44"/>
      <c r="KW289" s="44"/>
      <c r="KX289" s="44"/>
      <c r="KY289" s="44"/>
      <c r="KZ289" s="44"/>
      <c r="LA289" s="44"/>
      <c r="LB289" s="44"/>
      <c r="LC289" s="44"/>
      <c r="LD289" s="44"/>
      <c r="LE289" s="44"/>
      <c r="LF289" s="44"/>
      <c r="LG289" s="44"/>
      <c r="LH289" s="44"/>
      <c r="LI289" s="44"/>
      <c r="LJ289" s="44"/>
      <c r="LK289" s="44"/>
      <c r="LL289" s="44"/>
      <c r="LM289" s="44"/>
      <c r="LN289" s="44"/>
      <c r="LO289" s="44"/>
      <c r="LP289" s="44"/>
      <c r="LQ289" s="44"/>
      <c r="LR289" s="44"/>
      <c r="LS289" s="44"/>
      <c r="LT289" s="44"/>
      <c r="LU289" s="44"/>
      <c r="LV289" s="44"/>
      <c r="LW289" s="44"/>
      <c r="LX289" s="44"/>
      <c r="LY289" s="44"/>
      <c r="LZ289" s="44"/>
      <c r="MA289" s="44"/>
      <c r="MB289" s="44"/>
      <c r="MC289" s="44"/>
      <c r="MD289" s="44"/>
      <c r="ME289" s="44"/>
      <c r="MF289" s="44"/>
      <c r="MG289" s="44"/>
      <c r="MH289" s="44"/>
      <c r="MI289" s="44"/>
      <c r="MJ289" s="44"/>
      <c r="MK289" s="44"/>
      <c r="ML289" s="44"/>
      <c r="MM289" s="44"/>
      <c r="MN289" s="44"/>
      <c r="MO289" s="44"/>
      <c r="MP289" s="44"/>
      <c r="MQ289" s="44"/>
      <c r="MR289" s="44"/>
      <c r="MS289" s="44"/>
      <c r="MT289" s="44"/>
      <c r="MU289" s="44"/>
      <c r="MV289" s="44"/>
      <c r="MW289" s="44"/>
      <c r="MX289" s="44"/>
      <c r="MY289" s="44"/>
      <c r="MZ289" s="44"/>
      <c r="NA289" s="44"/>
      <c r="NB289" s="44"/>
      <c r="NC289" s="44"/>
      <c r="ND289" s="44"/>
      <c r="NE289" s="44"/>
      <c r="NF289" s="44"/>
      <c r="NG289" s="44"/>
      <c r="NH289" s="44"/>
      <c r="NI289" s="44"/>
      <c r="NJ289" s="44"/>
      <c r="NK289" s="44"/>
      <c r="NL289" s="44"/>
      <c r="NM289" s="44"/>
      <c r="NN289" s="44"/>
      <c r="NO289" s="44"/>
      <c r="NP289" s="44"/>
      <c r="NQ289" s="44"/>
      <c r="NR289" s="44"/>
      <c r="NS289" s="44"/>
      <c r="NT289" s="44"/>
      <c r="NU289" s="44"/>
      <c r="NV289" s="44"/>
      <c r="NW289" s="44"/>
      <c r="NX289" s="44"/>
      <c r="NY289" s="44"/>
      <c r="NZ289" s="44"/>
      <c r="OA289" s="44"/>
      <c r="OB289" s="44"/>
      <c r="OC289" s="44"/>
      <c r="OD289" s="44"/>
      <c r="OE289" s="44"/>
      <c r="OF289" s="44"/>
      <c r="OG289" s="44"/>
      <c r="OH289" s="44"/>
      <c r="OI289" s="44"/>
      <c r="OJ289" s="44"/>
      <c r="OK289" s="44"/>
      <c r="OL289" s="44"/>
      <c r="OM289" s="44"/>
      <c r="ON289" s="44"/>
      <c r="OO289" s="44"/>
      <c r="OP289" s="44"/>
      <c r="OQ289" s="44"/>
      <c r="OR289" s="44"/>
      <c r="OS289" s="44"/>
      <c r="OT289" s="44"/>
      <c r="OU289" s="44"/>
      <c r="OV289" s="44"/>
      <c r="OW289" s="44"/>
      <c r="OX289" s="44"/>
      <c r="OY289" s="44"/>
      <c r="OZ289" s="44"/>
      <c r="PA289" s="44"/>
      <c r="PB289" s="44"/>
      <c r="PC289" s="44"/>
      <c r="PD289" s="44"/>
      <c r="PE289" s="44"/>
      <c r="PF289" s="44"/>
      <c r="PG289" s="44"/>
      <c r="PH289" s="44"/>
      <c r="PI289" s="44"/>
      <c r="PJ289" s="44"/>
      <c r="PK289" s="44"/>
      <c r="PL289" s="44"/>
      <c r="PM289" s="44"/>
      <c r="PN289" s="44"/>
      <c r="PO289" s="44"/>
      <c r="PP289" s="44"/>
      <c r="PQ289" s="44"/>
      <c r="PR289" s="44"/>
      <c r="PS289" s="44"/>
      <c r="PT289" s="44"/>
      <c r="PU289" s="44"/>
      <c r="PV289" s="44"/>
      <c r="PW289" s="44"/>
      <c r="PX289" s="44"/>
      <c r="PY289" s="44"/>
      <c r="PZ289" s="44"/>
      <c r="QA289" s="44"/>
      <c r="QB289" s="44"/>
      <c r="QC289" s="44"/>
      <c r="QD289" s="44"/>
      <c r="QE289" s="44"/>
      <c r="QF289" s="44"/>
      <c r="QG289" s="44"/>
      <c r="QH289" s="44"/>
      <c r="QI289" s="44"/>
      <c r="QJ289" s="44"/>
      <c r="QK289" s="44"/>
      <c r="QL289" s="44"/>
      <c r="QM289" s="44"/>
      <c r="QN289" s="44"/>
      <c r="QO289" s="44"/>
      <c r="QP289" s="44"/>
      <c r="QQ289" s="44"/>
      <c r="QR289" s="44"/>
      <c r="QS289" s="44"/>
      <c r="QT289" s="44"/>
      <c r="QU289" s="44"/>
      <c r="QV289" s="44"/>
      <c r="QW289" s="44"/>
      <c r="QX289" s="44"/>
      <c r="QY289" s="44"/>
      <c r="QZ289" s="44"/>
      <c r="RA289" s="44"/>
      <c r="RB289" s="44"/>
      <c r="RC289" s="44"/>
      <c r="RD289" s="44"/>
      <c r="RE289" s="44"/>
      <c r="RF289" s="44"/>
      <c r="RG289" s="44"/>
      <c r="RH289" s="44"/>
      <c r="RI289" s="44"/>
      <c r="RJ289" s="44"/>
      <c r="RK289" s="44"/>
      <c r="RL289" s="44"/>
      <c r="RM289" s="44"/>
      <c r="RN289" s="44"/>
      <c r="RO289" s="44"/>
      <c r="RP289" s="44"/>
      <c r="RQ289" s="44"/>
      <c r="RR289" s="44"/>
      <c r="RS289" s="44"/>
      <c r="RT289" s="44"/>
      <c r="RU289" s="44"/>
      <c r="RV289" s="44"/>
      <c r="RW289" s="44"/>
      <c r="RX289" s="44"/>
      <c r="RY289" s="44"/>
      <c r="RZ289" s="44"/>
      <c r="SA289" s="44"/>
      <c r="SB289" s="44"/>
      <c r="SC289" s="44"/>
      <c r="SD289" s="44"/>
      <c r="SE289" s="44"/>
      <c r="SF289" s="44"/>
      <c r="SG289" s="44"/>
      <c r="SH289" s="44"/>
      <c r="SI289" s="44"/>
      <c r="SJ289" s="44"/>
      <c r="SK289" s="44"/>
      <c r="SL289" s="44"/>
      <c r="SM289" s="44"/>
      <c r="SN289" s="44"/>
      <c r="SO289" s="44"/>
      <c r="SP289" s="44"/>
      <c r="SQ289" s="44"/>
      <c r="SR289" s="44"/>
      <c r="SS289" s="44"/>
      <c r="ST289" s="44"/>
      <c r="SU289" s="44"/>
      <c r="SV289" s="44"/>
      <c r="SW289" s="44"/>
      <c r="SX289" s="44"/>
      <c r="SY289" s="44"/>
      <c r="SZ289" s="44"/>
      <c r="TA289" s="44"/>
      <c r="TB289" s="44"/>
      <c r="TC289" s="44"/>
      <c r="TD289" s="44"/>
      <c r="TE289" s="44"/>
      <c r="TF289" s="44"/>
      <c r="TG289" s="44"/>
      <c r="TH289" s="44"/>
      <c r="TI289" s="44"/>
      <c r="TJ289" s="44"/>
      <c r="TK289" s="44"/>
      <c r="TL289" s="44"/>
      <c r="TM289" s="44"/>
      <c r="TN289" s="44"/>
      <c r="TO289" s="44"/>
      <c r="TP289" s="44"/>
      <c r="TQ289" s="44"/>
      <c r="TR289" s="44"/>
      <c r="TS289" s="44"/>
      <c r="TT289" s="44"/>
      <c r="TU289" s="44"/>
      <c r="TV289" s="44"/>
      <c r="TW289" s="44"/>
      <c r="TX289" s="44"/>
      <c r="TY289" s="44"/>
      <c r="TZ289" s="44"/>
      <c r="UA289" s="44"/>
      <c r="UB289" s="44"/>
      <c r="UC289" s="44"/>
      <c r="UD289" s="44"/>
      <c r="UE289" s="44"/>
      <c r="UF289" s="44"/>
      <c r="UG289" s="44"/>
      <c r="UH289" s="44"/>
      <c r="UI289" s="44"/>
      <c r="UJ289" s="44"/>
      <c r="UK289" s="44"/>
      <c r="UL289" s="44"/>
      <c r="UM289" s="44"/>
      <c r="UN289" s="44"/>
      <c r="UO289" s="44"/>
      <c r="UP289" s="44"/>
      <c r="UQ289" s="44"/>
      <c r="UR289" s="44"/>
      <c r="US289" s="44"/>
      <c r="UT289" s="44"/>
      <c r="UU289" s="44"/>
      <c r="UV289" s="44"/>
      <c r="UW289" s="44"/>
      <c r="UX289" s="44"/>
      <c r="UY289" s="44"/>
      <c r="UZ289" s="44"/>
      <c r="VA289" s="44"/>
      <c r="VB289" s="44"/>
      <c r="VC289" s="44"/>
      <c r="VD289" s="44"/>
      <c r="VE289" s="44"/>
      <c r="VF289" s="44"/>
      <c r="VG289" s="44"/>
      <c r="VH289" s="44"/>
      <c r="VI289" s="44"/>
      <c r="VJ289" s="44"/>
      <c r="VK289" s="44"/>
      <c r="VL289" s="44"/>
      <c r="VM289" s="44"/>
      <c r="VN289" s="44"/>
      <c r="VO289" s="44"/>
      <c r="VP289" s="44"/>
      <c r="VQ289" s="44"/>
      <c r="VR289" s="44"/>
      <c r="VS289" s="44"/>
      <c r="VT289" s="44"/>
      <c r="VU289" s="44"/>
      <c r="VV289" s="44"/>
      <c r="VW289" s="44"/>
      <c r="VX289" s="44"/>
      <c r="VY289" s="44"/>
      <c r="VZ289" s="44"/>
      <c r="WA289" s="44"/>
      <c r="WB289" s="44"/>
      <c r="WC289" s="44"/>
      <c r="WD289" s="44"/>
      <c r="WE289" s="44"/>
      <c r="WF289" s="44"/>
      <c r="WG289" s="44"/>
      <c r="WH289" s="44"/>
      <c r="WI289" s="44"/>
      <c r="WJ289" s="44"/>
      <c r="WK289" s="44"/>
      <c r="WL289" s="44"/>
      <c r="WM289" s="44"/>
      <c r="WN289" s="44"/>
      <c r="WO289" s="44"/>
      <c r="WP289" s="44"/>
      <c r="WQ289" s="44"/>
      <c r="WR289" s="44"/>
      <c r="WS289" s="44"/>
      <c r="WT289" s="44"/>
      <c r="WU289" s="44"/>
      <c r="WV289" s="44"/>
      <c r="WW289" s="44"/>
      <c r="WX289" s="44"/>
      <c r="WY289" s="44"/>
      <c r="WZ289" s="44"/>
      <c r="XA289" s="44"/>
      <c r="XB289" s="44"/>
      <c r="XC289" s="44"/>
      <c r="XD289" s="44"/>
      <c r="XE289" s="44"/>
      <c r="XF289" s="44"/>
      <c r="XG289" s="44"/>
      <c r="XH289" s="44"/>
      <c r="XI289" s="44"/>
      <c r="XJ289" s="44"/>
      <c r="XK289" s="44"/>
      <c r="XL289" s="44"/>
      <c r="XM289" s="44"/>
      <c r="XN289" s="44"/>
      <c r="XO289" s="44"/>
      <c r="XP289" s="44"/>
      <c r="XQ289" s="44"/>
      <c r="XR289" s="44"/>
      <c r="XS289" s="44"/>
      <c r="XT289" s="44"/>
      <c r="XU289" s="44"/>
      <c r="XV289" s="44"/>
      <c r="XW289" s="44"/>
      <c r="XX289" s="44"/>
      <c r="XY289" s="44"/>
      <c r="XZ289" s="44"/>
      <c r="YA289" s="44"/>
      <c r="YB289" s="44"/>
      <c r="YC289" s="44"/>
      <c r="YD289" s="44"/>
      <c r="YE289" s="44"/>
      <c r="YF289" s="44"/>
      <c r="YG289" s="44"/>
      <c r="YH289" s="44"/>
      <c r="YI289" s="44"/>
      <c r="YJ289" s="44"/>
      <c r="YK289" s="44"/>
      <c r="YL289" s="44"/>
      <c r="YM289" s="44"/>
      <c r="YN289" s="44"/>
      <c r="YO289" s="44"/>
      <c r="YP289" s="44"/>
      <c r="YQ289" s="44"/>
      <c r="YR289" s="44"/>
      <c r="YS289" s="44"/>
      <c r="YT289" s="44"/>
      <c r="YU289" s="44"/>
      <c r="YV289" s="44"/>
      <c r="YW289" s="44"/>
      <c r="YX289" s="44"/>
      <c r="YY289" s="44"/>
      <c r="YZ289" s="44"/>
      <c r="ZA289" s="44"/>
      <c r="ZB289" s="44"/>
      <c r="ZC289" s="44"/>
      <c r="ZD289" s="44"/>
      <c r="ZE289" s="44"/>
      <c r="ZF289" s="44"/>
      <c r="ZG289" s="44"/>
      <c r="ZH289" s="44"/>
      <c r="ZI289" s="44"/>
      <c r="ZJ289" s="44"/>
      <c r="ZK289" s="44"/>
      <c r="ZL289" s="44"/>
      <c r="ZM289" s="44"/>
      <c r="ZN289" s="44"/>
      <c r="ZO289" s="44"/>
      <c r="ZP289" s="44"/>
      <c r="ZQ289" s="44"/>
      <c r="ZR289" s="44"/>
      <c r="ZS289" s="44"/>
      <c r="ZT289" s="44"/>
      <c r="ZU289" s="44"/>
      <c r="ZV289" s="44"/>
      <c r="ZW289" s="44"/>
      <c r="ZX289" s="44"/>
      <c r="ZY289" s="44"/>
      <c r="ZZ289" s="44"/>
      <c r="AAA289" s="44"/>
      <c r="AAB289" s="44"/>
      <c r="AAC289" s="44"/>
      <c r="AAD289" s="44"/>
      <c r="AAE289" s="44"/>
      <c r="AAF289" s="44"/>
      <c r="AAG289" s="44"/>
      <c r="AAH289" s="44"/>
      <c r="AAI289" s="44"/>
      <c r="AAJ289" s="44"/>
      <c r="AAK289" s="44"/>
      <c r="AAL289" s="44"/>
      <c r="AAM289" s="44"/>
      <c r="AAN289" s="44"/>
      <c r="AAO289" s="44"/>
      <c r="AAP289" s="44"/>
      <c r="AAQ289" s="44"/>
      <c r="AAR289" s="44"/>
      <c r="AAS289" s="44"/>
      <c r="AAT289" s="44"/>
      <c r="AAU289" s="44"/>
      <c r="AAV289" s="44"/>
      <c r="AAW289" s="44"/>
      <c r="AAX289" s="44"/>
      <c r="AAY289" s="44"/>
      <c r="AAZ289" s="44"/>
      <c r="ABA289" s="44"/>
      <c r="ABB289" s="44"/>
      <c r="ABC289" s="44"/>
      <c r="ABD289" s="44"/>
      <c r="ABE289" s="44"/>
      <c r="ABF289" s="44"/>
      <c r="ABG289" s="44"/>
      <c r="ABH289" s="44"/>
      <c r="ABI289" s="44"/>
      <c r="ABJ289" s="44"/>
      <c r="ABK289" s="44"/>
      <c r="ABL289" s="44"/>
      <c r="ABM289" s="44"/>
      <c r="ABN289" s="44"/>
      <c r="ABO289" s="44"/>
      <c r="ABP289" s="44"/>
      <c r="ABQ289" s="44"/>
      <c r="ABR289" s="44"/>
      <c r="ABS289" s="44"/>
      <c r="ABT289" s="44"/>
      <c r="ABU289" s="44"/>
      <c r="ABV289" s="44"/>
      <c r="ABW289" s="44"/>
      <c r="ABX289" s="44"/>
      <c r="ABY289" s="44"/>
      <c r="ABZ289" s="44"/>
      <c r="ACA289" s="44"/>
      <c r="ACB289" s="44"/>
      <c r="ACC289" s="44"/>
      <c r="ACD289" s="44"/>
      <c r="ACE289" s="44"/>
      <c r="ACF289" s="44"/>
      <c r="ACG289" s="44"/>
      <c r="ACH289" s="44"/>
      <c r="ACI289" s="44"/>
      <c r="ACJ289" s="44"/>
      <c r="ACK289" s="44"/>
      <c r="ACL289" s="44"/>
      <c r="ACM289" s="44"/>
      <c r="ACN289" s="44"/>
      <c r="ACO289" s="44"/>
      <c r="ACP289" s="44"/>
      <c r="ACQ289" s="44"/>
      <c r="ACR289" s="44"/>
      <c r="ACS289" s="44"/>
      <c r="ACT289" s="44"/>
      <c r="ACU289" s="44"/>
      <c r="ACV289" s="44"/>
      <c r="ACW289" s="44"/>
      <c r="ACX289" s="44"/>
      <c r="ACY289" s="44"/>
      <c r="ACZ289" s="44"/>
      <c r="ADA289" s="44"/>
      <c r="ADB289" s="44"/>
      <c r="ADC289" s="44"/>
      <c r="ADD289" s="44"/>
      <c r="ADE289" s="44"/>
      <c r="ADF289" s="44"/>
      <c r="ADG289" s="44"/>
      <c r="ADH289" s="44"/>
      <c r="ADI289" s="44"/>
      <c r="ADJ289" s="44"/>
      <c r="ADK289" s="44"/>
      <c r="ADL289" s="44"/>
      <c r="ADM289" s="44"/>
      <c r="ADN289" s="44"/>
      <c r="ADO289" s="44"/>
      <c r="ADP289" s="44"/>
      <c r="ADQ289" s="44"/>
      <c r="ADR289" s="44"/>
      <c r="ADS289" s="44"/>
      <c r="ADT289" s="44"/>
      <c r="ADU289" s="44"/>
      <c r="ADV289" s="44"/>
      <c r="ADW289" s="44"/>
      <c r="ADX289" s="44"/>
      <c r="ADY289" s="44"/>
      <c r="ADZ289" s="44"/>
      <c r="AEA289" s="44"/>
      <c r="AEB289" s="44"/>
      <c r="AEC289" s="44"/>
      <c r="AED289" s="44"/>
      <c r="AEE289" s="44"/>
      <c r="AEF289" s="44"/>
      <c r="AEG289" s="44"/>
      <c r="AEH289" s="44"/>
      <c r="AEI289" s="44"/>
      <c r="AEJ289" s="44"/>
      <c r="AEK289" s="44"/>
      <c r="AEL289" s="44"/>
      <c r="AEM289" s="44"/>
      <c r="AEN289" s="44"/>
      <c r="AEO289" s="44"/>
      <c r="AEP289" s="44"/>
      <c r="AEQ289" s="44"/>
      <c r="AER289" s="44"/>
      <c r="AES289" s="44"/>
      <c r="AET289" s="44"/>
      <c r="AEU289" s="44"/>
      <c r="AEV289" s="44"/>
      <c r="AEW289" s="44"/>
      <c r="AEX289" s="44"/>
      <c r="AEY289" s="44"/>
      <c r="AEZ289" s="44"/>
      <c r="AFA289" s="44"/>
      <c r="AFB289" s="44"/>
      <c r="AFC289" s="44"/>
      <c r="AFD289" s="44"/>
      <c r="AFE289" s="44"/>
      <c r="AFF289" s="44"/>
      <c r="AFG289" s="44"/>
      <c r="AFH289" s="44"/>
      <c r="AFI289" s="44"/>
      <c r="AFJ289" s="44"/>
      <c r="AFK289" s="44"/>
      <c r="AFL289" s="44"/>
      <c r="AFM289" s="44"/>
      <c r="AFN289" s="44"/>
      <c r="AFO289" s="44"/>
      <c r="AFP289" s="44"/>
      <c r="AFQ289" s="44"/>
      <c r="AFR289" s="44"/>
      <c r="AFS289" s="44"/>
      <c r="AFT289" s="44"/>
      <c r="AFU289" s="44"/>
      <c r="AFV289" s="44"/>
      <c r="AFW289" s="44"/>
      <c r="AFX289" s="44"/>
      <c r="AFY289" s="44"/>
      <c r="AFZ289" s="44"/>
      <c r="AGA289" s="44"/>
      <c r="AGB289" s="44"/>
      <c r="AGC289" s="44"/>
      <c r="AGD289" s="44"/>
      <c r="AGE289" s="44"/>
      <c r="AGF289" s="44"/>
      <c r="AGG289" s="44"/>
      <c r="AGH289" s="44"/>
      <c r="AGI289" s="44"/>
      <c r="AGJ289" s="44"/>
      <c r="AGK289" s="44"/>
      <c r="AGL289" s="44"/>
      <c r="AGM289" s="44"/>
      <c r="AGN289" s="44"/>
      <c r="AGO289" s="44"/>
      <c r="AGP289" s="44"/>
      <c r="AGQ289" s="44"/>
      <c r="AGR289" s="44"/>
      <c r="AGS289" s="44"/>
      <c r="AGT289" s="44"/>
      <c r="AGU289" s="44"/>
      <c r="AGV289" s="44"/>
      <c r="AGW289" s="44"/>
      <c r="AGX289" s="44"/>
      <c r="AGY289" s="44"/>
      <c r="AGZ289" s="44"/>
      <c r="AHA289" s="44"/>
      <c r="AHB289" s="44"/>
      <c r="AHC289" s="44"/>
      <c r="AHD289" s="44"/>
      <c r="AHE289" s="44"/>
      <c r="AHF289" s="44"/>
      <c r="AHG289" s="44"/>
      <c r="AHH289" s="44"/>
      <c r="AHI289" s="44"/>
      <c r="AHJ289" s="44"/>
      <c r="AHK289" s="44"/>
      <c r="AHL289" s="44"/>
      <c r="AHM289" s="44"/>
      <c r="AHN289" s="44"/>
      <c r="AHO289" s="44"/>
      <c r="AHP289" s="44"/>
      <c r="AHQ289" s="44"/>
      <c r="AHR289" s="44"/>
      <c r="AHS289" s="44"/>
      <c r="AHT289" s="44"/>
      <c r="AHU289" s="44"/>
      <c r="AHV289" s="44"/>
      <c r="AHW289" s="44"/>
      <c r="AHX289" s="44"/>
      <c r="AHY289" s="44"/>
      <c r="AHZ289" s="44"/>
      <c r="AIA289" s="44"/>
      <c r="AIB289" s="44"/>
      <c r="AIC289" s="44"/>
      <c r="AID289" s="44"/>
      <c r="AIE289" s="44"/>
      <c r="AIF289" s="44"/>
      <c r="AIG289" s="44"/>
      <c r="AIH289" s="44"/>
      <c r="AII289" s="44"/>
      <c r="AIJ289" s="44"/>
      <c r="AIK289" s="44"/>
      <c r="AIL289" s="44"/>
      <c r="AIM289" s="44"/>
      <c r="AIN289" s="44"/>
      <c r="AIO289" s="44"/>
      <c r="AIP289" s="44"/>
      <c r="AIQ289" s="44"/>
      <c r="AIR289" s="44"/>
      <c r="AIS289" s="44"/>
      <c r="AIT289" s="44"/>
      <c r="AIU289" s="44"/>
      <c r="AIV289" s="44"/>
      <c r="AIW289" s="44"/>
      <c r="AIX289" s="44"/>
      <c r="AIY289" s="44"/>
      <c r="AIZ289" s="44"/>
      <c r="AJA289" s="44"/>
      <c r="AJB289" s="44"/>
      <c r="AJC289" s="44"/>
      <c r="AJD289" s="44"/>
      <c r="AJE289" s="44"/>
      <c r="AJF289" s="44"/>
      <c r="AJG289" s="44"/>
      <c r="AJH289" s="44"/>
      <c r="AJI289" s="44"/>
      <c r="AJJ289" s="44"/>
      <c r="AJK289" s="44"/>
      <c r="AJL289" s="44"/>
      <c r="AJM289" s="44"/>
      <c r="AJN289" s="44"/>
      <c r="AJO289" s="44"/>
      <c r="AJP289" s="44"/>
      <c r="AJQ289" s="44"/>
      <c r="AJR289" s="44"/>
      <c r="AJS289" s="44"/>
      <c r="AJT289" s="44"/>
      <c r="AJU289" s="44"/>
      <c r="AJV289" s="44"/>
      <c r="AJW289" s="44"/>
      <c r="AJX289" s="44"/>
      <c r="AJY289" s="44"/>
      <c r="AJZ289" s="44"/>
      <c r="AKA289" s="44"/>
      <c r="AKB289" s="44"/>
      <c r="AKC289" s="44"/>
      <c r="AKD289" s="44"/>
      <c r="AKE289" s="44"/>
      <c r="AKF289" s="44"/>
      <c r="AKG289" s="44"/>
      <c r="AKH289" s="44"/>
      <c r="AKI289" s="44"/>
      <c r="AKJ289" s="44"/>
      <c r="AKK289" s="44"/>
      <c r="AKL289" s="44"/>
      <c r="AKM289" s="44"/>
      <c r="AKN289" s="44"/>
      <c r="AKO289" s="44"/>
      <c r="AKP289" s="44"/>
      <c r="AKQ289" s="44"/>
      <c r="AKR289" s="44"/>
      <c r="AKS289" s="44"/>
      <c r="AKT289" s="44"/>
      <c r="AKU289" s="44"/>
      <c r="AKV289" s="44"/>
      <c r="AKW289" s="44"/>
      <c r="AKX289" s="44"/>
      <c r="AKY289" s="44"/>
      <c r="AKZ289" s="44"/>
      <c r="ALA289" s="44"/>
      <c r="ALB289" s="44"/>
      <c r="ALC289" s="44"/>
      <c r="ALD289" s="44"/>
      <c r="ALE289" s="44"/>
      <c r="ALF289" s="44"/>
      <c r="ALG289" s="44"/>
      <c r="ALH289" s="44"/>
      <c r="ALI289" s="44"/>
      <c r="ALJ289" s="44"/>
      <c r="ALK289" s="44"/>
      <c r="ALL289" s="44"/>
      <c r="ALM289" s="44"/>
      <c r="ALN289" s="44"/>
      <c r="ALO289" s="44"/>
      <c r="ALP289" s="44"/>
      <c r="ALQ289" s="44"/>
      <c r="ALR289" s="44"/>
      <c r="ALS289" s="44"/>
      <c r="ALT289" s="44"/>
      <c r="ALU289" s="44"/>
      <c r="ALV289" s="44"/>
      <c r="ALW289" s="44"/>
      <c r="ALX289" s="44"/>
      <c r="ALY289" s="44"/>
      <c r="ALZ289" s="44"/>
      <c r="AMA289" s="44"/>
      <c r="AMB289" s="44"/>
      <c r="AMC289" s="44"/>
      <c r="AMD289" s="44"/>
      <c r="AME289" s="44"/>
      <c r="AMF289" s="44"/>
      <c r="AMG289" s="44"/>
      <c r="AMH289" s="44"/>
      <c r="AMI289" s="44"/>
      <c r="AMJ289" s="44"/>
      <c r="AMK289" s="44"/>
      <c r="AML289" s="44"/>
      <c r="AMM289" s="44"/>
      <c r="AMN289" s="44"/>
      <c r="AMO289" s="44"/>
      <c r="AMP289" s="44"/>
      <c r="AMQ289" s="44"/>
      <c r="AMR289" s="44"/>
      <c r="AMS289" s="44"/>
      <c r="AMT289" s="44"/>
      <c r="AMU289" s="44"/>
      <c r="AMV289" s="44"/>
      <c r="AMW289" s="44"/>
      <c r="AMX289" s="44"/>
      <c r="AMY289" s="44"/>
      <c r="AMZ289" s="44"/>
      <c r="ANA289" s="44"/>
      <c r="ANB289" s="44"/>
      <c r="ANC289" s="44"/>
      <c r="AND289" s="44"/>
      <c r="ANE289" s="44"/>
      <c r="ANF289" s="44"/>
      <c r="ANG289" s="44"/>
      <c r="ANH289" s="44"/>
      <c r="ANI289" s="44"/>
      <c r="ANJ289" s="44"/>
      <c r="ANK289" s="44"/>
      <c r="ANL289" s="44"/>
      <c r="ANM289" s="44"/>
      <c r="ANN289" s="44"/>
      <c r="ANO289" s="44"/>
      <c r="ANP289" s="44"/>
      <c r="ANQ289" s="44"/>
      <c r="ANR289" s="44"/>
      <c r="ANS289" s="44"/>
      <c r="ANT289" s="44"/>
      <c r="ANU289" s="44"/>
      <c r="ANV289" s="44"/>
      <c r="ANW289" s="44"/>
      <c r="ANX289" s="44"/>
      <c r="ANY289" s="44"/>
      <c r="ANZ289" s="44"/>
      <c r="AOA289" s="44"/>
      <c r="AOB289" s="44"/>
      <c r="AOC289" s="44"/>
      <c r="AOD289" s="44"/>
      <c r="AOE289" s="44"/>
      <c r="AOF289" s="44"/>
      <c r="AOG289" s="44"/>
      <c r="AOH289" s="44"/>
      <c r="AOI289" s="44"/>
      <c r="AOJ289" s="44"/>
      <c r="AOK289" s="44"/>
      <c r="AOL289" s="44"/>
      <c r="AOM289" s="44"/>
      <c r="AON289" s="44"/>
      <c r="AOO289" s="44"/>
      <c r="AOP289" s="44"/>
      <c r="AOQ289" s="44"/>
      <c r="AOR289" s="44"/>
      <c r="AOS289" s="44"/>
      <c r="AOT289" s="44"/>
      <c r="AOU289" s="44"/>
      <c r="AOV289" s="44"/>
      <c r="AOW289" s="44"/>
      <c r="AOX289" s="44"/>
      <c r="AOY289" s="44"/>
      <c r="AOZ289" s="44"/>
      <c r="APA289" s="44"/>
      <c r="APB289" s="44"/>
      <c r="APC289" s="44"/>
      <c r="APD289" s="44"/>
      <c r="APE289" s="44"/>
      <c r="APF289" s="44"/>
      <c r="APG289" s="44"/>
      <c r="APH289" s="44"/>
      <c r="API289" s="44"/>
      <c r="APJ289" s="44"/>
      <c r="APK289" s="44"/>
      <c r="APL289" s="44"/>
      <c r="APM289" s="44"/>
      <c r="APN289" s="44"/>
      <c r="APO289" s="44"/>
      <c r="APP289" s="44"/>
      <c r="APQ289" s="44"/>
      <c r="APR289" s="44"/>
      <c r="APS289" s="44"/>
      <c r="APT289" s="44"/>
      <c r="APU289" s="44"/>
      <c r="APV289" s="44"/>
      <c r="APW289" s="44"/>
      <c r="APX289" s="44"/>
      <c r="APY289" s="44"/>
      <c r="APZ289" s="44"/>
      <c r="AQA289" s="44"/>
      <c r="AQB289" s="44"/>
      <c r="AQC289" s="44"/>
      <c r="AQD289" s="44"/>
      <c r="AQE289" s="44"/>
      <c r="AQF289" s="44"/>
      <c r="AQG289" s="44"/>
      <c r="AQH289" s="44"/>
      <c r="AQI289" s="44"/>
      <c r="AQJ289" s="44"/>
      <c r="AQK289" s="44"/>
      <c r="AQL289" s="44"/>
      <c r="AQM289" s="44"/>
      <c r="AQN289" s="44"/>
      <c r="AQO289" s="44"/>
      <c r="AQP289" s="44"/>
      <c r="AQQ289" s="44"/>
      <c r="AQR289" s="44"/>
      <c r="AQS289" s="44"/>
      <c r="AQT289" s="44"/>
      <c r="AQU289" s="44"/>
      <c r="AQV289" s="44"/>
      <c r="AQW289" s="44"/>
      <c r="AQX289" s="44"/>
      <c r="AQY289" s="44"/>
      <c r="AQZ289" s="44"/>
      <c r="ARA289" s="44"/>
      <c r="ARB289" s="44"/>
      <c r="ARC289" s="44"/>
      <c r="ARD289" s="44"/>
      <c r="ARE289" s="44"/>
      <c r="ARF289" s="44"/>
      <c r="ARG289" s="44"/>
      <c r="ARH289" s="44"/>
      <c r="ARI289" s="44"/>
      <c r="ARJ289" s="44"/>
      <c r="ARK289" s="44"/>
      <c r="ARL289" s="44"/>
      <c r="ARM289" s="44"/>
      <c r="ARN289" s="44"/>
      <c r="ARO289" s="44"/>
      <c r="ARP289" s="44"/>
      <c r="ARQ289" s="44"/>
      <c r="ARR289" s="44"/>
      <c r="ARS289" s="44"/>
      <c r="ART289" s="44"/>
      <c r="ARU289" s="44"/>
      <c r="ARV289" s="44"/>
      <c r="ARW289" s="44"/>
      <c r="ARX289" s="44"/>
      <c r="ARY289" s="44"/>
      <c r="ARZ289" s="44"/>
      <c r="ASA289" s="44"/>
      <c r="ASB289" s="44"/>
      <c r="ASC289" s="44"/>
      <c r="ASD289" s="44"/>
      <c r="ASE289" s="44"/>
      <c r="ASF289" s="44"/>
      <c r="ASG289" s="44"/>
      <c r="ASH289" s="44"/>
      <c r="ASI289" s="44"/>
      <c r="ASJ289" s="44"/>
      <c r="ASK289" s="44"/>
      <c r="ASL289" s="44"/>
      <c r="ASM289" s="44"/>
      <c r="ASN289" s="44"/>
      <c r="ASO289" s="44"/>
      <c r="ASP289" s="44"/>
      <c r="ASQ289" s="44"/>
      <c r="ASR289" s="44"/>
      <c r="ASS289" s="44"/>
      <c r="AST289" s="44"/>
      <c r="ASU289" s="44"/>
      <c r="ASV289" s="44"/>
      <c r="ASW289" s="44"/>
      <c r="ASX289" s="44"/>
      <c r="ASY289" s="44"/>
      <c r="ASZ289" s="44"/>
      <c r="ATA289" s="44"/>
      <c r="ATB289" s="44"/>
      <c r="ATC289" s="44"/>
      <c r="ATD289" s="44"/>
      <c r="ATE289" s="44"/>
      <c r="ATF289" s="44"/>
      <c r="ATG289" s="44"/>
      <c r="ATH289" s="44"/>
      <c r="ATI289" s="44"/>
      <c r="ATJ289" s="44"/>
      <c r="ATK289" s="44"/>
      <c r="ATL289" s="44"/>
      <c r="ATM289" s="44"/>
      <c r="ATN289" s="44"/>
      <c r="ATO289" s="44"/>
      <c r="ATP289" s="44"/>
      <c r="ATQ289" s="44"/>
      <c r="ATR289" s="44"/>
      <c r="ATS289" s="44"/>
      <c r="ATT289" s="44"/>
      <c r="ATU289" s="44"/>
      <c r="ATV289" s="44"/>
      <c r="ATW289" s="44"/>
      <c r="ATX289" s="44"/>
      <c r="ATY289" s="44"/>
      <c r="ATZ289" s="44"/>
      <c r="AUA289" s="44"/>
      <c r="AUB289" s="44"/>
      <c r="AUC289" s="44"/>
      <c r="AUD289" s="44"/>
      <c r="AUE289" s="44"/>
      <c r="AUF289" s="44"/>
      <c r="AUG289" s="44"/>
      <c r="AUH289" s="44"/>
      <c r="AUI289" s="44"/>
      <c r="AUJ289" s="44"/>
      <c r="AUK289" s="44"/>
      <c r="AUL289" s="44"/>
      <c r="AUM289" s="44"/>
      <c r="AUN289" s="44"/>
      <c r="AUO289" s="44"/>
      <c r="AUP289" s="44"/>
      <c r="AUQ289" s="44"/>
      <c r="AUR289" s="44"/>
      <c r="AUS289" s="44"/>
      <c r="AUT289" s="44"/>
      <c r="AUU289" s="44"/>
      <c r="AUV289" s="44"/>
      <c r="AUW289" s="44"/>
      <c r="AUX289" s="44"/>
      <c r="AUY289" s="44"/>
      <c r="AUZ289" s="44"/>
      <c r="AVA289" s="44"/>
      <c r="AVB289" s="44"/>
      <c r="AVC289" s="44"/>
      <c r="AVD289" s="44"/>
      <c r="AVE289" s="44"/>
      <c r="AVF289" s="44"/>
      <c r="AVG289" s="44"/>
      <c r="AVH289" s="44"/>
      <c r="AVI289" s="44"/>
      <c r="AVJ289" s="44"/>
      <c r="AVK289" s="44"/>
      <c r="AVL289" s="44"/>
      <c r="AVM289" s="44"/>
      <c r="AVN289" s="44"/>
      <c r="AVO289" s="44"/>
      <c r="AVP289" s="44"/>
      <c r="AVQ289" s="44"/>
      <c r="AVR289" s="44"/>
      <c r="AVS289" s="44"/>
      <c r="AVT289" s="44"/>
      <c r="AVU289" s="44"/>
      <c r="AVV289" s="44"/>
      <c r="AVW289" s="44"/>
      <c r="AVX289" s="44"/>
      <c r="AVY289" s="44"/>
      <c r="AVZ289" s="44"/>
      <c r="AWA289" s="44"/>
      <c r="AWB289" s="44"/>
      <c r="AWC289" s="44"/>
      <c r="AWD289" s="44"/>
      <c r="AWE289" s="44"/>
      <c r="AWF289" s="44"/>
      <c r="AWG289" s="44"/>
      <c r="AWH289" s="44"/>
      <c r="AWI289" s="44"/>
      <c r="AWJ289" s="44"/>
      <c r="AWK289" s="44"/>
      <c r="AWL289" s="44"/>
      <c r="AWM289" s="44"/>
      <c r="AWN289" s="44"/>
      <c r="AWO289" s="44"/>
      <c r="AWP289" s="44"/>
      <c r="AWQ289" s="44"/>
      <c r="AWR289" s="44"/>
      <c r="AWS289" s="44"/>
      <c r="AWT289" s="44"/>
      <c r="AWU289" s="44"/>
      <c r="AWV289" s="44"/>
      <c r="AWW289" s="44"/>
      <c r="AWX289" s="44"/>
      <c r="AWY289" s="44"/>
      <c r="AWZ289" s="44"/>
      <c r="AXA289" s="44"/>
      <c r="AXB289" s="44"/>
      <c r="AXC289" s="44"/>
      <c r="AXD289" s="44"/>
      <c r="AXE289" s="44"/>
      <c r="AXF289" s="44"/>
      <c r="AXG289" s="44"/>
      <c r="AXH289" s="44"/>
      <c r="AXI289" s="44"/>
      <c r="AXJ289" s="44"/>
      <c r="AXK289" s="44"/>
      <c r="AXL289" s="44"/>
      <c r="AXM289" s="44"/>
      <c r="AXN289" s="44"/>
      <c r="AXO289" s="44"/>
      <c r="AXP289" s="44"/>
      <c r="AXQ289" s="44"/>
      <c r="AXR289" s="44"/>
      <c r="AXS289" s="44"/>
      <c r="AXT289" s="44"/>
      <c r="AXU289" s="44"/>
      <c r="AXV289" s="44"/>
      <c r="AXW289" s="44"/>
      <c r="AXX289" s="44"/>
      <c r="AXY289" s="44"/>
      <c r="AXZ289" s="44"/>
      <c r="AYA289" s="44"/>
      <c r="AYB289" s="44"/>
      <c r="AYC289" s="44"/>
      <c r="AYD289" s="44"/>
      <c r="AYE289" s="44"/>
      <c r="AYF289" s="44"/>
      <c r="AYG289" s="44"/>
      <c r="AYH289" s="44"/>
      <c r="AYI289" s="44"/>
      <c r="AYJ289" s="44"/>
      <c r="AYK289" s="44"/>
      <c r="AYL289" s="44"/>
      <c r="AYM289" s="44"/>
      <c r="AYN289" s="44"/>
      <c r="AYO289" s="44"/>
      <c r="AYP289" s="44"/>
      <c r="AYQ289" s="44"/>
      <c r="AYR289" s="44"/>
      <c r="AYS289" s="44"/>
      <c r="AYT289" s="44"/>
      <c r="AYU289" s="44"/>
      <c r="AYV289" s="44"/>
      <c r="AYW289" s="44"/>
      <c r="AYX289" s="44"/>
      <c r="AYY289" s="44"/>
      <c r="AYZ289" s="44"/>
      <c r="AZA289" s="44"/>
      <c r="AZB289" s="44"/>
      <c r="AZC289" s="44"/>
      <c r="AZD289" s="44"/>
      <c r="AZE289" s="44"/>
      <c r="AZF289" s="44"/>
      <c r="AZG289" s="44"/>
      <c r="AZH289" s="44"/>
      <c r="AZI289" s="44"/>
      <c r="AZJ289" s="44"/>
      <c r="AZK289" s="44"/>
      <c r="AZL289" s="44"/>
      <c r="AZM289" s="44"/>
      <c r="AZN289" s="44"/>
      <c r="AZO289" s="44"/>
      <c r="AZP289" s="44"/>
      <c r="AZQ289" s="44"/>
      <c r="AZR289" s="44"/>
      <c r="AZS289" s="44"/>
      <c r="AZT289" s="44"/>
      <c r="AZU289" s="44"/>
      <c r="AZV289" s="44"/>
      <c r="AZW289" s="44"/>
      <c r="AZX289" s="44"/>
      <c r="AZY289" s="44"/>
      <c r="AZZ289" s="44"/>
      <c r="BAA289" s="44"/>
      <c r="BAB289" s="44"/>
      <c r="BAC289" s="44"/>
      <c r="BAD289" s="44"/>
      <c r="BAE289" s="44"/>
      <c r="BAF289" s="44"/>
      <c r="BAG289" s="44"/>
      <c r="BAH289" s="44"/>
      <c r="BAI289" s="44"/>
      <c r="BAJ289" s="44"/>
      <c r="BAK289" s="44"/>
      <c r="BAL289" s="44"/>
      <c r="BAM289" s="44"/>
      <c r="BAN289" s="44"/>
      <c r="BAO289" s="44"/>
      <c r="BAP289" s="44"/>
      <c r="BAQ289" s="44"/>
      <c r="BAR289" s="44"/>
      <c r="BAS289" s="44"/>
      <c r="BAT289" s="44"/>
      <c r="BAU289" s="44"/>
      <c r="BAV289" s="44"/>
      <c r="BAW289" s="44"/>
      <c r="BAX289" s="44"/>
      <c r="BAY289" s="44"/>
      <c r="BAZ289" s="44"/>
      <c r="BBA289" s="44"/>
      <c r="BBB289" s="44"/>
      <c r="BBC289" s="44"/>
      <c r="BBD289" s="44"/>
      <c r="BBE289" s="44"/>
      <c r="BBF289" s="44"/>
      <c r="BBG289" s="44"/>
      <c r="BBH289" s="44"/>
      <c r="BBI289" s="44"/>
      <c r="BBJ289" s="44"/>
      <c r="BBK289" s="44"/>
      <c r="BBL289" s="44"/>
      <c r="BBM289" s="44"/>
      <c r="BBN289" s="44"/>
      <c r="BBO289" s="44"/>
      <c r="BBP289" s="44"/>
      <c r="BBQ289" s="44"/>
      <c r="BBR289" s="44"/>
      <c r="BBS289" s="44"/>
      <c r="BBT289" s="44"/>
      <c r="BBU289" s="44"/>
      <c r="BBV289" s="44"/>
      <c r="BBW289" s="44"/>
      <c r="BBX289" s="44"/>
      <c r="BBY289" s="44"/>
      <c r="BBZ289" s="44"/>
      <c r="BCA289" s="44"/>
      <c r="BCB289" s="44"/>
      <c r="BCC289" s="44"/>
      <c r="BCD289" s="44"/>
      <c r="BCE289" s="44"/>
      <c r="BCF289" s="44"/>
      <c r="BCG289" s="44"/>
      <c r="BCH289" s="44"/>
      <c r="BCI289" s="44"/>
      <c r="BCJ289" s="44"/>
      <c r="BCK289" s="44"/>
      <c r="BCL289" s="44"/>
      <c r="BCM289" s="44"/>
      <c r="BCN289" s="44"/>
      <c r="BCO289" s="44"/>
      <c r="BCP289" s="44"/>
      <c r="BCQ289" s="44"/>
      <c r="BCR289" s="44"/>
      <c r="BCS289" s="44"/>
      <c r="BCT289" s="44"/>
      <c r="BCU289" s="44"/>
      <c r="BCV289" s="44"/>
      <c r="BCW289" s="44"/>
      <c r="BCX289" s="44"/>
      <c r="BCY289" s="44"/>
      <c r="BCZ289" s="44"/>
      <c r="BDA289" s="44"/>
      <c r="BDB289" s="44"/>
      <c r="BDC289" s="44"/>
      <c r="BDD289" s="44"/>
      <c r="BDE289" s="44"/>
      <c r="BDF289" s="44"/>
      <c r="BDG289" s="44"/>
      <c r="BDH289" s="44"/>
      <c r="BDI289" s="44"/>
      <c r="BDJ289" s="44"/>
      <c r="BDK289" s="44"/>
      <c r="BDL289" s="44"/>
      <c r="BDM289" s="44"/>
      <c r="BDN289" s="44"/>
      <c r="BDO289" s="44"/>
      <c r="BDP289" s="44"/>
      <c r="BDQ289" s="44"/>
      <c r="BDR289" s="44"/>
      <c r="BDS289" s="44"/>
      <c r="BDT289" s="44"/>
      <c r="BDU289" s="44"/>
      <c r="BDV289" s="44"/>
      <c r="BDW289" s="44"/>
      <c r="BDX289" s="44"/>
      <c r="BDY289" s="44"/>
      <c r="BDZ289" s="44"/>
      <c r="BEA289" s="44"/>
      <c r="BEB289" s="44"/>
      <c r="BEC289" s="44"/>
      <c r="BED289" s="44"/>
      <c r="BEE289" s="44"/>
      <c r="BEF289" s="44"/>
      <c r="BEG289" s="44"/>
      <c r="BEH289" s="44"/>
      <c r="BEI289" s="44"/>
      <c r="BEJ289" s="44"/>
      <c r="BEK289" s="44"/>
      <c r="BEL289" s="44"/>
      <c r="BEM289" s="44"/>
      <c r="BEN289" s="44"/>
      <c r="BEO289" s="44"/>
      <c r="BEP289" s="44"/>
      <c r="BEQ289" s="44"/>
      <c r="BER289" s="44"/>
      <c r="BES289" s="44"/>
      <c r="BET289" s="44"/>
      <c r="BEU289" s="44"/>
      <c r="BEV289" s="44"/>
      <c r="BEW289" s="44"/>
      <c r="BEX289" s="44"/>
      <c r="BEY289" s="44"/>
      <c r="BEZ289" s="44"/>
      <c r="BFA289" s="44"/>
      <c r="BFB289" s="44"/>
      <c r="BFC289" s="44"/>
      <c r="BFD289" s="44"/>
      <c r="BFE289" s="44"/>
      <c r="BFF289" s="44"/>
      <c r="BFG289" s="44"/>
      <c r="BFH289" s="44"/>
      <c r="BFI289" s="44"/>
      <c r="BFJ289" s="44"/>
      <c r="BFK289" s="44"/>
      <c r="BFL289" s="44"/>
      <c r="BFM289" s="44"/>
      <c r="BFN289" s="44"/>
      <c r="BFO289" s="44"/>
      <c r="BFP289" s="44"/>
      <c r="BFQ289" s="44"/>
      <c r="BFR289" s="44"/>
      <c r="BFS289" s="44"/>
      <c r="BFT289" s="44"/>
      <c r="BFU289" s="44"/>
      <c r="BFV289" s="44"/>
      <c r="BFW289" s="44"/>
      <c r="BFX289" s="44"/>
      <c r="BFY289" s="44"/>
      <c r="BFZ289" s="44"/>
      <c r="BGA289" s="44"/>
      <c r="BGB289" s="44"/>
      <c r="BGC289" s="44"/>
      <c r="BGD289" s="44"/>
      <c r="BGE289" s="44"/>
      <c r="BGF289" s="44"/>
      <c r="BGG289" s="44"/>
      <c r="BGH289" s="44"/>
      <c r="BGI289" s="44"/>
      <c r="BGJ289" s="44"/>
      <c r="BGK289" s="44"/>
      <c r="BGL289" s="44"/>
      <c r="BGM289" s="44"/>
      <c r="BGN289" s="44"/>
      <c r="BGO289" s="44"/>
      <c r="BGP289" s="44"/>
      <c r="BGQ289" s="44"/>
      <c r="BGR289" s="44"/>
      <c r="BGS289" s="44"/>
      <c r="BGT289" s="44"/>
      <c r="BGU289" s="44"/>
      <c r="BGV289" s="44"/>
      <c r="BGW289" s="44"/>
      <c r="BGX289" s="44"/>
      <c r="BGY289" s="44"/>
      <c r="BGZ289" s="44"/>
      <c r="BHA289" s="44"/>
      <c r="BHB289" s="44"/>
      <c r="BHC289" s="44"/>
      <c r="BHD289" s="44"/>
      <c r="BHE289" s="44"/>
      <c r="BHF289" s="44"/>
      <c r="BHG289" s="44"/>
      <c r="BHH289" s="44"/>
      <c r="BHI289" s="44"/>
      <c r="BHJ289" s="44"/>
      <c r="BHK289" s="44"/>
      <c r="BHL289" s="44"/>
      <c r="BHM289" s="44"/>
      <c r="BHN289" s="44"/>
      <c r="BHO289" s="44"/>
      <c r="BHP289" s="44"/>
      <c r="BHQ289" s="44"/>
      <c r="BHR289" s="44"/>
      <c r="BHS289" s="44"/>
      <c r="BHT289" s="44"/>
      <c r="BHU289" s="44"/>
      <c r="BHV289" s="44"/>
      <c r="BHW289" s="44"/>
      <c r="BHX289" s="44"/>
      <c r="BHY289" s="44"/>
      <c r="BHZ289" s="44"/>
      <c r="BIA289" s="44"/>
      <c r="BIB289" s="44"/>
      <c r="BIC289" s="44"/>
      <c r="BID289" s="44"/>
      <c r="BIE289" s="44"/>
      <c r="BIF289" s="44"/>
      <c r="BIG289" s="44"/>
      <c r="BIH289" s="44"/>
      <c r="BII289" s="44"/>
      <c r="BIJ289" s="44"/>
      <c r="BIK289" s="44"/>
      <c r="BIL289" s="44"/>
      <c r="BIM289" s="44"/>
      <c r="BIN289" s="44"/>
      <c r="BIO289" s="44"/>
      <c r="BIP289" s="44"/>
      <c r="BIQ289" s="44"/>
      <c r="BIR289" s="44"/>
      <c r="BIS289" s="44"/>
      <c r="BIT289" s="44"/>
      <c r="BIU289" s="44"/>
      <c r="BIV289" s="44"/>
      <c r="BIW289" s="44"/>
      <c r="BIX289" s="44"/>
      <c r="BIY289" s="44"/>
      <c r="BIZ289" s="44"/>
      <c r="BJA289" s="44"/>
      <c r="BJB289" s="44"/>
      <c r="BJC289" s="44"/>
      <c r="BJD289" s="44"/>
      <c r="BJE289" s="44"/>
      <c r="BJF289" s="44"/>
      <c r="BJG289" s="44"/>
      <c r="BJH289" s="44"/>
      <c r="BJI289" s="44"/>
      <c r="BJJ289" s="44"/>
      <c r="BJK289" s="44"/>
      <c r="BJL289" s="44"/>
      <c r="BJM289" s="44"/>
      <c r="BJN289" s="44"/>
      <c r="BJO289" s="44"/>
      <c r="BJP289" s="44"/>
      <c r="BJQ289" s="44"/>
      <c r="BJR289" s="44"/>
      <c r="BJS289" s="44"/>
      <c r="BJT289" s="44"/>
      <c r="BJU289" s="44"/>
      <c r="BJV289" s="44"/>
      <c r="BJW289" s="44"/>
      <c r="BJX289" s="44"/>
      <c r="BJY289" s="44"/>
      <c r="BJZ289" s="44"/>
      <c r="BKA289" s="44"/>
      <c r="BKB289" s="44"/>
      <c r="BKC289" s="44"/>
      <c r="BKD289" s="44"/>
      <c r="BKE289" s="44"/>
      <c r="BKF289" s="44"/>
      <c r="BKG289" s="44"/>
      <c r="BKH289" s="44"/>
      <c r="BKI289" s="44"/>
      <c r="BKJ289" s="44"/>
      <c r="BKK289" s="44"/>
      <c r="BKL289" s="44"/>
      <c r="BKM289" s="44"/>
      <c r="BKN289" s="44"/>
      <c r="BKO289" s="44"/>
      <c r="BKP289" s="44"/>
      <c r="BKQ289" s="44"/>
      <c r="BKR289" s="44"/>
      <c r="BKS289" s="44"/>
      <c r="BKT289" s="44"/>
      <c r="BKU289" s="44"/>
      <c r="BKV289" s="44"/>
      <c r="BKW289" s="44"/>
      <c r="BKX289" s="44"/>
      <c r="BKY289" s="44"/>
      <c r="BKZ289" s="44"/>
      <c r="BLA289" s="44"/>
      <c r="BLB289" s="44"/>
      <c r="BLC289" s="44"/>
      <c r="BLD289" s="44"/>
      <c r="BLE289" s="44"/>
      <c r="BLF289" s="44"/>
      <c r="BLG289" s="44"/>
      <c r="BLH289" s="44"/>
      <c r="BLI289" s="44"/>
      <c r="BLJ289" s="44"/>
      <c r="BLK289" s="44"/>
      <c r="BLL289" s="44"/>
      <c r="BLM289" s="44"/>
      <c r="BLN289" s="44"/>
      <c r="BLO289" s="44"/>
      <c r="BLP289" s="44"/>
      <c r="BLQ289" s="44"/>
      <c r="BLR289" s="44"/>
      <c r="BLS289" s="44"/>
      <c r="BLT289" s="44"/>
      <c r="BLU289" s="44"/>
      <c r="BLV289" s="44"/>
      <c r="BLW289" s="44"/>
      <c r="BLX289" s="44"/>
      <c r="BLY289" s="44"/>
      <c r="BLZ289" s="44"/>
      <c r="BMA289" s="44"/>
      <c r="BMB289" s="44"/>
      <c r="BMC289" s="44"/>
      <c r="BMD289" s="44"/>
      <c r="BME289" s="44"/>
      <c r="BMF289" s="44"/>
      <c r="BMG289" s="44"/>
      <c r="BMH289" s="44"/>
      <c r="BMI289" s="44"/>
      <c r="BMJ289" s="44"/>
      <c r="BMK289" s="44"/>
      <c r="BML289" s="44"/>
      <c r="BMM289" s="44"/>
      <c r="BMN289" s="44"/>
      <c r="BMO289" s="44"/>
      <c r="BMP289" s="44"/>
      <c r="BMQ289" s="44"/>
      <c r="BMR289" s="44"/>
      <c r="BMS289" s="44"/>
      <c r="BMT289" s="44"/>
      <c r="BMU289" s="44"/>
      <c r="BMV289" s="44"/>
      <c r="BMW289" s="44"/>
      <c r="BMX289" s="44"/>
      <c r="BMY289" s="44"/>
      <c r="BMZ289" s="44"/>
      <c r="BNA289" s="44"/>
      <c r="BNB289" s="44"/>
      <c r="BNC289" s="44"/>
      <c r="BND289" s="44"/>
      <c r="BNE289" s="44"/>
      <c r="BNF289" s="44"/>
      <c r="BNG289" s="44"/>
      <c r="BNH289" s="44"/>
      <c r="BNI289" s="44"/>
      <c r="BNJ289" s="44"/>
      <c r="BNK289" s="44"/>
      <c r="BNL289" s="44"/>
      <c r="BNM289" s="44"/>
      <c r="BNN289" s="44"/>
      <c r="BNO289" s="44"/>
      <c r="BNP289" s="44"/>
      <c r="BNQ289" s="44"/>
      <c r="BNR289" s="44"/>
      <c r="BNS289" s="44"/>
      <c r="BNT289" s="44"/>
      <c r="BNU289" s="44"/>
      <c r="BNV289" s="44"/>
      <c r="BNW289" s="44"/>
      <c r="BNX289" s="44"/>
      <c r="BNY289" s="44"/>
      <c r="BNZ289" s="44"/>
      <c r="BOA289" s="44"/>
      <c r="BOB289" s="44"/>
      <c r="BOC289" s="44"/>
      <c r="BOD289" s="44"/>
      <c r="BOE289" s="44"/>
      <c r="BOF289" s="44"/>
      <c r="BOG289" s="44"/>
      <c r="BOH289" s="44"/>
      <c r="BOI289" s="44"/>
      <c r="BOJ289" s="44"/>
      <c r="BOK289" s="44"/>
      <c r="BOL289" s="44"/>
      <c r="BOM289" s="44"/>
      <c r="BON289" s="44"/>
      <c r="BOO289" s="44"/>
      <c r="BOP289" s="44"/>
      <c r="BOQ289" s="44"/>
      <c r="BOR289" s="44"/>
      <c r="BOS289" s="44"/>
      <c r="BOT289" s="44"/>
      <c r="BOU289" s="44"/>
      <c r="BOV289" s="44"/>
      <c r="BOW289" s="44"/>
      <c r="BOX289" s="44"/>
      <c r="BOY289" s="44"/>
      <c r="BOZ289" s="44"/>
      <c r="BPA289" s="44"/>
      <c r="BPB289" s="44"/>
      <c r="BPC289" s="44"/>
      <c r="BPD289" s="44"/>
      <c r="BPE289" s="44"/>
      <c r="BPF289" s="44"/>
      <c r="BPG289" s="44"/>
      <c r="BPH289" s="44"/>
      <c r="BPI289" s="44"/>
      <c r="BPJ289" s="44"/>
      <c r="BPK289" s="44"/>
      <c r="BPL289" s="44"/>
      <c r="BPM289" s="44"/>
      <c r="BPN289" s="44"/>
      <c r="BPO289" s="44"/>
      <c r="BPP289" s="44"/>
      <c r="BPQ289" s="44"/>
      <c r="BPR289" s="44"/>
      <c r="BPS289" s="44"/>
      <c r="BPT289" s="44"/>
      <c r="BPU289" s="44"/>
      <c r="BPV289" s="44"/>
      <c r="BPW289" s="44"/>
      <c r="BPX289" s="44"/>
      <c r="BPY289" s="44"/>
      <c r="BPZ289" s="44"/>
      <c r="BQA289" s="44"/>
      <c r="BQB289" s="44"/>
      <c r="BQC289" s="44"/>
      <c r="BQD289" s="44"/>
      <c r="BQE289" s="44"/>
      <c r="BQF289" s="44"/>
      <c r="BQG289" s="44"/>
      <c r="BQH289" s="44"/>
      <c r="BQI289" s="44"/>
      <c r="BQJ289" s="44"/>
      <c r="BQK289" s="44"/>
      <c r="BQL289" s="44"/>
      <c r="BQM289" s="44"/>
      <c r="BQN289" s="44"/>
      <c r="BQO289" s="44"/>
      <c r="BQP289" s="44"/>
      <c r="BQQ289" s="44"/>
      <c r="BQR289" s="44"/>
      <c r="BQS289" s="44"/>
      <c r="BQT289" s="44"/>
      <c r="BQU289" s="44"/>
      <c r="BQV289" s="44"/>
      <c r="BQW289" s="44"/>
      <c r="BQX289" s="44"/>
      <c r="BQY289" s="44"/>
      <c r="BQZ289" s="44"/>
      <c r="BRA289" s="44"/>
      <c r="BRB289" s="44"/>
      <c r="BRC289" s="44"/>
      <c r="BRD289" s="44"/>
      <c r="BRE289" s="44"/>
      <c r="BRF289" s="44"/>
      <c r="BRG289" s="44"/>
      <c r="BRH289" s="44"/>
      <c r="BRI289" s="44"/>
      <c r="BRJ289" s="44"/>
      <c r="BRK289" s="44"/>
      <c r="BRL289" s="44"/>
      <c r="BRM289" s="44"/>
      <c r="BRN289" s="44"/>
      <c r="BRO289" s="44"/>
      <c r="BRP289" s="44"/>
      <c r="BRQ289" s="44"/>
      <c r="BRR289" s="44"/>
      <c r="BRS289" s="44"/>
      <c r="BRT289" s="44"/>
      <c r="BRU289" s="44"/>
      <c r="BRV289" s="44"/>
      <c r="BRW289" s="44"/>
      <c r="BRX289" s="44"/>
      <c r="BRY289" s="44"/>
      <c r="BRZ289" s="44"/>
      <c r="BSA289" s="44"/>
      <c r="BSB289" s="44"/>
      <c r="BSC289" s="44"/>
      <c r="BSD289" s="44"/>
      <c r="BSE289" s="44"/>
      <c r="BSF289" s="44"/>
      <c r="BSG289" s="44"/>
      <c r="BSH289" s="44"/>
      <c r="BSI289" s="44"/>
      <c r="BSJ289" s="44"/>
      <c r="BSK289" s="44"/>
      <c r="BSL289" s="44"/>
      <c r="BSM289" s="44"/>
      <c r="BSN289" s="44"/>
      <c r="BSO289" s="44"/>
      <c r="BSP289" s="44"/>
      <c r="BSQ289" s="44"/>
      <c r="BSR289" s="44"/>
      <c r="BSS289" s="44"/>
      <c r="BST289" s="44"/>
      <c r="BSU289" s="44"/>
      <c r="BSV289" s="44"/>
      <c r="BSW289" s="44"/>
      <c r="BSX289" s="44"/>
      <c r="BSY289" s="44"/>
      <c r="BSZ289" s="44"/>
      <c r="BTA289" s="44"/>
      <c r="BTB289" s="44"/>
      <c r="BTC289" s="44"/>
      <c r="BTD289" s="44"/>
      <c r="BTE289" s="44"/>
      <c r="BTF289" s="44"/>
      <c r="BTG289" s="44"/>
      <c r="BTH289" s="44"/>
      <c r="BTI289" s="44"/>
      <c r="BTJ289" s="44"/>
      <c r="BTK289" s="44"/>
      <c r="BTL289" s="44"/>
      <c r="BTM289" s="44"/>
      <c r="BTN289" s="44"/>
      <c r="BTO289" s="44"/>
      <c r="BTP289" s="44"/>
      <c r="BTQ289" s="44"/>
      <c r="BTR289" s="44"/>
      <c r="BTS289" s="44"/>
      <c r="BTT289" s="44"/>
      <c r="BTU289" s="44"/>
      <c r="BTV289" s="44"/>
      <c r="BTW289" s="44"/>
      <c r="BTX289" s="44"/>
      <c r="BTY289" s="44"/>
      <c r="BTZ289" s="44"/>
      <c r="BUA289" s="44"/>
      <c r="BUB289" s="44"/>
      <c r="BUC289" s="44"/>
      <c r="BUD289" s="44"/>
      <c r="BUE289" s="44"/>
      <c r="BUF289" s="44"/>
      <c r="BUG289" s="44"/>
      <c r="BUH289" s="44"/>
      <c r="BUI289" s="44"/>
      <c r="BUJ289" s="44"/>
      <c r="BUK289" s="44"/>
      <c r="BUL289" s="44"/>
      <c r="BUM289" s="44"/>
      <c r="BUN289" s="44"/>
      <c r="BUO289" s="44"/>
      <c r="BUP289" s="44"/>
      <c r="BUQ289" s="44"/>
      <c r="BUR289" s="44"/>
      <c r="BUS289" s="44"/>
      <c r="BUT289" s="44"/>
      <c r="BUU289" s="44"/>
      <c r="BUV289" s="44"/>
      <c r="BUW289" s="44"/>
      <c r="BUX289" s="44"/>
      <c r="BUY289" s="44"/>
      <c r="BUZ289" s="44"/>
      <c r="BVA289" s="44"/>
      <c r="BVB289" s="44"/>
      <c r="BVC289" s="44"/>
      <c r="BVD289" s="44"/>
      <c r="BVE289" s="44"/>
      <c r="BVF289" s="44"/>
      <c r="BVG289" s="44"/>
      <c r="BVH289" s="44"/>
      <c r="BVI289" s="44"/>
      <c r="BVJ289" s="44"/>
      <c r="BVK289" s="44"/>
      <c r="BVL289" s="44"/>
      <c r="BVM289" s="44"/>
      <c r="BVN289" s="44"/>
      <c r="BVO289" s="44"/>
      <c r="BVP289" s="44"/>
      <c r="BVQ289" s="44"/>
      <c r="BVR289" s="44"/>
      <c r="BVS289" s="44"/>
      <c r="BVT289" s="44"/>
      <c r="BVU289" s="44"/>
      <c r="BVV289" s="44"/>
      <c r="BVW289" s="44"/>
      <c r="BVX289" s="44"/>
      <c r="BVY289" s="44"/>
      <c r="BVZ289" s="44"/>
      <c r="BWA289" s="44"/>
      <c r="BWB289" s="44"/>
      <c r="BWC289" s="44"/>
      <c r="BWD289" s="44"/>
      <c r="BWE289" s="44"/>
      <c r="BWF289" s="44"/>
      <c r="BWG289" s="44"/>
      <c r="BWH289" s="44"/>
      <c r="BWI289" s="44"/>
      <c r="BWJ289" s="44"/>
      <c r="BWK289" s="44"/>
      <c r="BWL289" s="44"/>
      <c r="BWM289" s="44"/>
      <c r="BWN289" s="44"/>
      <c r="BWO289" s="44"/>
      <c r="BWP289" s="44"/>
      <c r="BWQ289" s="44"/>
      <c r="BWR289" s="44"/>
      <c r="BWS289" s="44"/>
      <c r="BWT289" s="44"/>
      <c r="BWU289" s="44"/>
      <c r="BWV289" s="44"/>
      <c r="BWW289" s="44"/>
      <c r="BWX289" s="44"/>
      <c r="BWY289" s="44"/>
      <c r="BWZ289" s="44"/>
      <c r="BXA289" s="44"/>
      <c r="BXB289" s="44"/>
      <c r="BXC289" s="44"/>
      <c r="BXD289" s="44"/>
      <c r="BXE289" s="44"/>
      <c r="BXF289" s="44"/>
      <c r="BXG289" s="44"/>
      <c r="BXH289" s="44"/>
      <c r="BXI289" s="44"/>
      <c r="BXJ289" s="44"/>
      <c r="BXK289" s="44"/>
      <c r="BXL289" s="44"/>
      <c r="BXM289" s="44"/>
      <c r="BXN289" s="44"/>
      <c r="BXO289" s="44"/>
      <c r="BXP289" s="44"/>
      <c r="BXQ289" s="44"/>
      <c r="BXR289" s="44"/>
      <c r="BXS289" s="44"/>
      <c r="BXT289" s="44"/>
      <c r="BXU289" s="44"/>
      <c r="BXV289" s="44"/>
      <c r="BXW289" s="44"/>
      <c r="BXX289" s="44"/>
      <c r="BXY289" s="44"/>
      <c r="BXZ289" s="44"/>
      <c r="BYA289" s="44"/>
      <c r="BYB289" s="44"/>
      <c r="BYC289" s="44"/>
      <c r="BYD289" s="44"/>
      <c r="BYE289" s="44"/>
      <c r="BYF289" s="44"/>
      <c r="BYG289" s="44"/>
      <c r="BYH289" s="44"/>
      <c r="BYI289" s="44"/>
      <c r="BYJ289" s="44"/>
      <c r="BYK289" s="44"/>
      <c r="BYL289" s="44"/>
      <c r="BYM289" s="44"/>
      <c r="BYN289" s="44"/>
      <c r="BYO289" s="44"/>
      <c r="BYP289" s="44"/>
      <c r="BYQ289" s="44"/>
      <c r="BYR289" s="44"/>
      <c r="BYS289" s="44"/>
      <c r="BYT289" s="44"/>
      <c r="BYU289" s="44"/>
      <c r="BYV289" s="44"/>
      <c r="BYW289" s="44"/>
      <c r="BYX289" s="44"/>
      <c r="BYY289" s="44"/>
      <c r="BYZ289" s="44"/>
      <c r="BZA289" s="44"/>
      <c r="BZB289" s="44"/>
      <c r="BZC289" s="44"/>
      <c r="BZD289" s="44"/>
      <c r="BZE289" s="44"/>
      <c r="BZF289" s="44"/>
      <c r="BZG289" s="44"/>
      <c r="BZH289" s="44"/>
      <c r="BZI289" s="44"/>
      <c r="BZJ289" s="44"/>
      <c r="BZK289" s="44"/>
      <c r="BZL289" s="44"/>
      <c r="BZM289" s="44"/>
      <c r="BZN289" s="44"/>
      <c r="BZO289" s="44"/>
      <c r="BZP289" s="44"/>
      <c r="BZQ289" s="44"/>
      <c r="BZR289" s="44"/>
      <c r="BZS289" s="44"/>
      <c r="BZT289" s="44"/>
      <c r="BZU289" s="44"/>
      <c r="BZV289" s="44"/>
      <c r="BZW289" s="44"/>
      <c r="BZX289" s="44"/>
      <c r="BZY289" s="44"/>
      <c r="BZZ289" s="44"/>
      <c r="CAA289" s="44"/>
      <c r="CAB289" s="44"/>
      <c r="CAC289" s="44"/>
      <c r="CAD289" s="44"/>
      <c r="CAE289" s="44"/>
      <c r="CAF289" s="44"/>
      <c r="CAG289" s="44"/>
      <c r="CAH289" s="44"/>
      <c r="CAI289" s="44"/>
      <c r="CAJ289" s="44"/>
      <c r="CAK289" s="44"/>
      <c r="CAL289" s="44"/>
      <c r="CAM289" s="44"/>
      <c r="CAN289" s="44"/>
      <c r="CAO289" s="44"/>
      <c r="CAP289" s="44"/>
      <c r="CAQ289" s="44"/>
      <c r="CAR289" s="44"/>
      <c r="CAS289" s="44"/>
      <c r="CAT289" s="44"/>
      <c r="CAU289" s="44"/>
      <c r="CAV289" s="44"/>
      <c r="CAW289" s="44"/>
      <c r="CAX289" s="44"/>
      <c r="CAY289" s="44"/>
      <c r="CAZ289" s="44"/>
      <c r="CBA289" s="44"/>
      <c r="CBB289" s="44"/>
      <c r="CBC289" s="44"/>
      <c r="CBD289" s="44"/>
      <c r="CBE289" s="44"/>
      <c r="CBF289" s="44"/>
      <c r="CBG289" s="44"/>
      <c r="CBH289" s="44"/>
      <c r="CBI289" s="44"/>
      <c r="CBJ289" s="44"/>
      <c r="CBK289" s="44"/>
      <c r="CBL289" s="44"/>
      <c r="CBM289" s="44"/>
      <c r="CBN289" s="44"/>
      <c r="CBO289" s="44"/>
      <c r="CBP289" s="44"/>
      <c r="CBQ289" s="44"/>
      <c r="CBR289" s="44"/>
      <c r="CBS289" s="44"/>
      <c r="CBT289" s="44"/>
      <c r="CBU289" s="44"/>
      <c r="CBV289" s="44"/>
      <c r="CBW289" s="44"/>
      <c r="CBX289" s="44"/>
      <c r="CBY289" s="44"/>
      <c r="CBZ289" s="44"/>
      <c r="CCA289" s="44"/>
      <c r="CCB289" s="44"/>
      <c r="CCC289" s="44"/>
      <c r="CCD289" s="44"/>
      <c r="CCE289" s="44"/>
      <c r="CCF289" s="44"/>
      <c r="CCG289" s="44"/>
      <c r="CCH289" s="44"/>
      <c r="CCI289" s="44"/>
      <c r="CCJ289" s="44"/>
      <c r="CCK289" s="44"/>
      <c r="CCL289" s="44"/>
      <c r="CCM289" s="44"/>
      <c r="CCN289" s="44"/>
      <c r="CCO289" s="44"/>
      <c r="CCP289" s="44"/>
      <c r="CCQ289" s="44"/>
      <c r="CCR289" s="44"/>
      <c r="CCS289" s="44"/>
      <c r="CCT289" s="44"/>
      <c r="CCU289" s="44"/>
      <c r="CCV289" s="44"/>
      <c r="CCW289" s="44"/>
      <c r="CCX289" s="44"/>
      <c r="CCY289" s="44"/>
      <c r="CCZ289" s="44"/>
      <c r="CDA289" s="44"/>
      <c r="CDB289" s="44"/>
      <c r="CDC289" s="44"/>
      <c r="CDD289" s="44"/>
      <c r="CDE289" s="44"/>
      <c r="CDF289" s="44"/>
      <c r="CDG289" s="44"/>
      <c r="CDH289" s="44"/>
      <c r="CDI289" s="44"/>
      <c r="CDJ289" s="44"/>
      <c r="CDK289" s="44"/>
      <c r="CDL289" s="44"/>
      <c r="CDM289" s="44"/>
      <c r="CDN289" s="44"/>
      <c r="CDO289" s="44"/>
      <c r="CDP289" s="44"/>
      <c r="CDQ289" s="44"/>
      <c r="CDR289" s="44"/>
      <c r="CDS289" s="44"/>
      <c r="CDT289" s="44"/>
      <c r="CDU289" s="44"/>
      <c r="CDV289" s="44"/>
      <c r="CDW289" s="44"/>
      <c r="CDX289" s="44"/>
      <c r="CDY289" s="44"/>
      <c r="CDZ289" s="44"/>
      <c r="CEA289" s="44"/>
      <c r="CEB289" s="44"/>
      <c r="CEC289" s="44"/>
      <c r="CED289" s="44"/>
      <c r="CEE289" s="44"/>
      <c r="CEF289" s="44"/>
      <c r="CEG289" s="44"/>
      <c r="CEH289" s="44"/>
      <c r="CEI289" s="44"/>
      <c r="CEJ289" s="44"/>
      <c r="CEK289" s="44"/>
      <c r="CEL289" s="44"/>
      <c r="CEM289" s="44"/>
      <c r="CEN289" s="44"/>
      <c r="CEO289" s="44"/>
      <c r="CEP289" s="44"/>
      <c r="CEQ289" s="44"/>
      <c r="CER289" s="44"/>
      <c r="CES289" s="44"/>
      <c r="CET289" s="44"/>
      <c r="CEU289" s="44"/>
      <c r="CEV289" s="44"/>
      <c r="CEW289" s="44"/>
      <c r="CEX289" s="44"/>
      <c r="CEY289" s="44"/>
      <c r="CEZ289" s="44"/>
      <c r="CFA289" s="44"/>
      <c r="CFB289" s="44"/>
      <c r="CFC289" s="44"/>
      <c r="CFD289" s="44"/>
      <c r="CFE289" s="44"/>
      <c r="CFF289" s="44"/>
      <c r="CFG289" s="44"/>
      <c r="CFH289" s="44"/>
      <c r="CFI289" s="44"/>
      <c r="CFJ289" s="44"/>
      <c r="CFK289" s="44"/>
      <c r="CFL289" s="44"/>
      <c r="CFM289" s="44"/>
      <c r="CFN289" s="44"/>
      <c r="CFO289" s="44"/>
      <c r="CFP289" s="44"/>
      <c r="CFQ289" s="44"/>
      <c r="CFR289" s="44"/>
      <c r="CFS289" s="44"/>
      <c r="CFT289" s="44"/>
      <c r="CFU289" s="44"/>
      <c r="CFV289" s="44"/>
      <c r="CFW289" s="44"/>
      <c r="CFX289" s="44"/>
      <c r="CFY289" s="44"/>
      <c r="CFZ289" s="44"/>
      <c r="CGA289" s="44"/>
      <c r="CGB289" s="44"/>
      <c r="CGC289" s="44"/>
      <c r="CGD289" s="44"/>
      <c r="CGE289" s="44"/>
      <c r="CGF289" s="44"/>
      <c r="CGG289" s="44"/>
      <c r="CGH289" s="44"/>
      <c r="CGI289" s="44"/>
      <c r="CGJ289" s="44"/>
      <c r="CGK289" s="44"/>
      <c r="CGL289" s="44"/>
      <c r="CGM289" s="44"/>
      <c r="CGN289" s="44"/>
      <c r="CGO289" s="44"/>
      <c r="CGP289" s="44"/>
      <c r="CGQ289" s="44"/>
      <c r="CGR289" s="44"/>
      <c r="CGS289" s="44"/>
      <c r="CGT289" s="44"/>
      <c r="CGU289" s="44"/>
      <c r="CGV289" s="44"/>
      <c r="CGW289" s="44"/>
      <c r="CGX289" s="44"/>
      <c r="CGY289" s="44"/>
      <c r="CGZ289" s="44"/>
      <c r="CHA289" s="44"/>
      <c r="CHB289" s="44"/>
      <c r="CHC289" s="44"/>
      <c r="CHD289" s="44"/>
      <c r="CHE289" s="44"/>
      <c r="CHF289" s="44"/>
      <c r="CHG289" s="44"/>
      <c r="CHH289" s="44"/>
      <c r="CHI289" s="44"/>
      <c r="CHJ289" s="44"/>
      <c r="CHK289" s="44"/>
      <c r="CHL289" s="44"/>
      <c r="CHM289" s="44"/>
      <c r="CHN289" s="44"/>
      <c r="CHO289" s="44"/>
      <c r="CHP289" s="44"/>
      <c r="CHQ289" s="44"/>
      <c r="CHR289" s="44"/>
      <c r="CHS289" s="44"/>
      <c r="CHT289" s="44"/>
      <c r="CHU289" s="44"/>
      <c r="CHV289" s="44"/>
      <c r="CHW289" s="44"/>
      <c r="CHX289" s="44"/>
      <c r="CHY289" s="44"/>
      <c r="CHZ289" s="44"/>
      <c r="CIA289" s="44"/>
      <c r="CIB289" s="44"/>
      <c r="CIC289" s="44"/>
      <c r="CID289" s="44"/>
      <c r="CIE289" s="44"/>
      <c r="CIF289" s="44"/>
      <c r="CIG289" s="44"/>
      <c r="CIH289" s="44"/>
      <c r="CII289" s="44"/>
      <c r="CIJ289" s="44"/>
      <c r="CIK289" s="44"/>
      <c r="CIL289" s="44"/>
      <c r="CIM289" s="44"/>
      <c r="CIN289" s="44"/>
      <c r="CIO289" s="44"/>
      <c r="CIP289" s="44"/>
      <c r="CIQ289" s="44"/>
      <c r="CIR289" s="44"/>
      <c r="CIS289" s="44"/>
      <c r="CIT289" s="44"/>
      <c r="CIU289" s="44"/>
      <c r="CIV289" s="44"/>
      <c r="CIW289" s="44"/>
      <c r="CIX289" s="44"/>
      <c r="CIY289" s="44"/>
      <c r="CIZ289" s="44"/>
      <c r="CJA289" s="44"/>
      <c r="CJB289" s="44"/>
      <c r="CJC289" s="44"/>
      <c r="CJD289" s="44"/>
      <c r="CJE289" s="44"/>
      <c r="CJF289" s="44"/>
      <c r="CJG289" s="44"/>
      <c r="CJH289" s="44"/>
      <c r="CJI289" s="44"/>
      <c r="CJJ289" s="44"/>
      <c r="CJK289" s="44"/>
      <c r="CJL289" s="44"/>
      <c r="CJM289" s="44"/>
      <c r="CJN289" s="44"/>
      <c r="CJO289" s="44"/>
      <c r="CJP289" s="44"/>
      <c r="CJQ289" s="44"/>
      <c r="CJR289" s="44"/>
      <c r="CJS289" s="44"/>
      <c r="CJT289" s="44"/>
      <c r="CJU289" s="44"/>
      <c r="CJV289" s="44"/>
      <c r="CJW289" s="44"/>
      <c r="CJX289" s="44"/>
      <c r="CJY289" s="44"/>
      <c r="CJZ289" s="44"/>
      <c r="CKA289" s="44"/>
      <c r="CKB289" s="44"/>
      <c r="CKC289" s="44"/>
      <c r="CKD289" s="44"/>
      <c r="CKE289" s="44"/>
      <c r="CKF289" s="44"/>
      <c r="CKG289" s="44"/>
      <c r="CKH289" s="44"/>
      <c r="CKI289" s="44"/>
      <c r="CKJ289" s="44"/>
      <c r="CKK289" s="44"/>
      <c r="CKL289" s="44"/>
      <c r="CKM289" s="44"/>
      <c r="CKN289" s="44"/>
      <c r="CKO289" s="44"/>
      <c r="CKP289" s="44"/>
      <c r="CKQ289" s="44"/>
      <c r="CKR289" s="44"/>
      <c r="CKS289" s="44"/>
      <c r="CKT289" s="44"/>
      <c r="CKU289" s="44"/>
      <c r="CKV289" s="44"/>
      <c r="CKW289" s="44"/>
      <c r="CKX289" s="44"/>
      <c r="CKY289" s="44"/>
      <c r="CKZ289" s="44"/>
      <c r="CLA289" s="44"/>
      <c r="CLB289" s="44"/>
      <c r="CLC289" s="44"/>
      <c r="CLD289" s="44"/>
      <c r="CLE289" s="44"/>
      <c r="CLF289" s="44"/>
      <c r="CLG289" s="44"/>
      <c r="CLH289" s="44"/>
      <c r="CLI289" s="44"/>
      <c r="CLJ289" s="44"/>
      <c r="CLK289" s="44"/>
      <c r="CLL289" s="44"/>
      <c r="CLM289" s="44"/>
      <c r="CLN289" s="44"/>
      <c r="CLO289" s="44"/>
      <c r="CLP289" s="44"/>
      <c r="CLQ289" s="44"/>
      <c r="CLR289" s="44"/>
      <c r="CLS289" s="44"/>
      <c r="CLT289" s="44"/>
      <c r="CLU289" s="44"/>
      <c r="CLV289" s="44"/>
      <c r="CLW289" s="44"/>
      <c r="CLX289" s="44"/>
      <c r="CLY289" s="44"/>
      <c r="CLZ289" s="44"/>
      <c r="CMA289" s="44"/>
      <c r="CMB289" s="44"/>
      <c r="CMC289" s="44"/>
      <c r="CMD289" s="44"/>
      <c r="CME289" s="44"/>
      <c r="CMF289" s="44"/>
      <c r="CMG289" s="44"/>
      <c r="CMH289" s="44"/>
      <c r="CMI289" s="44"/>
      <c r="CMJ289" s="44"/>
      <c r="CMK289" s="44"/>
      <c r="CML289" s="44"/>
      <c r="CMM289" s="44"/>
      <c r="CMN289" s="44"/>
      <c r="CMO289" s="44"/>
      <c r="CMP289" s="44"/>
      <c r="CMQ289" s="44"/>
      <c r="CMR289" s="44"/>
      <c r="CMS289" s="44"/>
      <c r="CMT289" s="44"/>
      <c r="CMU289" s="44"/>
      <c r="CMV289" s="44"/>
      <c r="CMW289" s="44"/>
      <c r="CMX289" s="44"/>
      <c r="CMY289" s="44"/>
      <c r="CMZ289" s="44"/>
      <c r="CNA289" s="44"/>
      <c r="CNB289" s="44"/>
      <c r="CNC289" s="44"/>
      <c r="CND289" s="44"/>
      <c r="CNE289" s="44"/>
      <c r="CNF289" s="44"/>
      <c r="CNG289" s="44"/>
      <c r="CNH289" s="44"/>
      <c r="CNI289" s="44"/>
      <c r="CNJ289" s="44"/>
      <c r="CNK289" s="44"/>
      <c r="CNL289" s="44"/>
      <c r="CNM289" s="44"/>
      <c r="CNN289" s="44"/>
      <c r="CNO289" s="44"/>
      <c r="CNP289" s="44"/>
      <c r="CNQ289" s="44"/>
      <c r="CNR289" s="44"/>
      <c r="CNS289" s="44"/>
      <c r="CNT289" s="44"/>
      <c r="CNU289" s="44"/>
      <c r="CNV289" s="44"/>
      <c r="CNW289" s="44"/>
      <c r="CNX289" s="44"/>
      <c r="CNY289" s="44"/>
      <c r="CNZ289" s="44"/>
      <c r="COA289" s="44"/>
      <c r="COB289" s="44"/>
      <c r="COC289" s="44"/>
      <c r="COD289" s="44"/>
      <c r="COE289" s="44"/>
      <c r="COF289" s="44"/>
      <c r="COG289" s="44"/>
      <c r="COH289" s="44"/>
      <c r="COI289" s="44"/>
      <c r="COJ289" s="44"/>
      <c r="COK289" s="44"/>
      <c r="COL289" s="44"/>
      <c r="COM289" s="44"/>
      <c r="CON289" s="44"/>
      <c r="COO289" s="44"/>
      <c r="COP289" s="44"/>
      <c r="COQ289" s="44"/>
      <c r="COR289" s="44"/>
      <c r="COS289" s="44"/>
      <c r="COT289" s="44"/>
      <c r="COU289" s="44"/>
      <c r="COV289" s="44"/>
      <c r="COW289" s="44"/>
      <c r="COX289" s="44"/>
      <c r="COY289" s="44"/>
      <c r="COZ289" s="44"/>
      <c r="CPA289" s="44"/>
      <c r="CPB289" s="44"/>
      <c r="CPC289" s="44"/>
      <c r="CPD289" s="44"/>
      <c r="CPE289" s="44"/>
      <c r="CPF289" s="44"/>
      <c r="CPG289" s="44"/>
      <c r="CPH289" s="44"/>
      <c r="CPI289" s="44"/>
      <c r="CPJ289" s="44"/>
      <c r="CPK289" s="44"/>
      <c r="CPL289" s="44"/>
      <c r="CPM289" s="44"/>
      <c r="CPN289" s="44"/>
      <c r="CPO289" s="44"/>
      <c r="CPP289" s="44"/>
      <c r="CPQ289" s="44"/>
      <c r="CPR289" s="44"/>
      <c r="CPS289" s="44"/>
      <c r="CPT289" s="44"/>
      <c r="CPU289" s="44"/>
      <c r="CPV289" s="44"/>
      <c r="CPW289" s="44"/>
      <c r="CPX289" s="44"/>
      <c r="CPY289" s="44"/>
      <c r="CPZ289" s="44"/>
      <c r="CQA289" s="44"/>
      <c r="CQB289" s="44"/>
      <c r="CQC289" s="44"/>
      <c r="CQD289" s="44"/>
      <c r="CQE289" s="44"/>
      <c r="CQF289" s="44"/>
      <c r="CQG289" s="44"/>
      <c r="CQH289" s="44"/>
      <c r="CQI289" s="44"/>
      <c r="CQJ289" s="44"/>
      <c r="CQK289" s="44"/>
      <c r="CQL289" s="44"/>
      <c r="CQM289" s="44"/>
      <c r="CQN289" s="44"/>
      <c r="CQO289" s="44"/>
      <c r="CQP289" s="44"/>
      <c r="CQQ289" s="44"/>
      <c r="CQR289" s="44"/>
      <c r="CQS289" s="44"/>
      <c r="CQT289" s="44"/>
      <c r="CQU289" s="44"/>
      <c r="CQV289" s="44"/>
      <c r="CQW289" s="44"/>
      <c r="CQX289" s="44"/>
      <c r="CQY289" s="44"/>
      <c r="CQZ289" s="44"/>
      <c r="CRA289" s="44"/>
      <c r="CRB289" s="44"/>
      <c r="CRC289" s="44"/>
      <c r="CRD289" s="44"/>
      <c r="CRE289" s="44"/>
      <c r="CRF289" s="44"/>
      <c r="CRG289" s="44"/>
      <c r="CRH289" s="44"/>
      <c r="CRI289" s="44"/>
      <c r="CRJ289" s="44"/>
      <c r="CRK289" s="44"/>
      <c r="CRL289" s="44"/>
      <c r="CRM289" s="44"/>
      <c r="CRN289" s="44"/>
      <c r="CRO289" s="44"/>
      <c r="CRP289" s="44"/>
      <c r="CRQ289" s="44"/>
      <c r="CRR289" s="44"/>
      <c r="CRS289" s="44"/>
      <c r="CRT289" s="44"/>
      <c r="CRU289" s="44"/>
      <c r="CRV289" s="44"/>
      <c r="CRW289" s="44"/>
      <c r="CRX289" s="44"/>
      <c r="CRY289" s="44"/>
      <c r="CRZ289" s="44"/>
      <c r="CSA289" s="44"/>
      <c r="CSB289" s="44"/>
      <c r="CSC289" s="44"/>
      <c r="CSD289" s="44"/>
      <c r="CSE289" s="44"/>
      <c r="CSF289" s="44"/>
      <c r="CSG289" s="44"/>
      <c r="CSH289" s="44"/>
      <c r="CSI289" s="44"/>
      <c r="CSJ289" s="44"/>
      <c r="CSK289" s="44"/>
      <c r="CSL289" s="44"/>
      <c r="CSM289" s="44"/>
      <c r="CSN289" s="44"/>
      <c r="CSO289" s="44"/>
      <c r="CSP289" s="44"/>
      <c r="CSQ289" s="44"/>
      <c r="CSR289" s="44"/>
      <c r="CSS289" s="44"/>
      <c r="CST289" s="44"/>
      <c r="CSU289" s="44"/>
      <c r="CSV289" s="44"/>
      <c r="CSW289" s="44"/>
      <c r="CSX289" s="44"/>
      <c r="CSY289" s="44"/>
      <c r="CSZ289" s="44"/>
      <c r="CTA289" s="44"/>
      <c r="CTB289" s="44"/>
      <c r="CTC289" s="44"/>
      <c r="CTD289" s="44"/>
      <c r="CTE289" s="44"/>
      <c r="CTF289" s="44"/>
      <c r="CTG289" s="44"/>
      <c r="CTH289" s="44"/>
      <c r="CTI289" s="44"/>
      <c r="CTJ289" s="44"/>
      <c r="CTK289" s="44"/>
      <c r="CTL289" s="44"/>
      <c r="CTM289" s="44"/>
      <c r="CTN289" s="44"/>
      <c r="CTO289" s="44"/>
      <c r="CTP289" s="44"/>
      <c r="CTQ289" s="44"/>
      <c r="CTR289" s="44"/>
      <c r="CTS289" s="44"/>
      <c r="CTT289" s="44"/>
      <c r="CTU289" s="44"/>
      <c r="CTV289" s="44"/>
      <c r="CTW289" s="44"/>
      <c r="CTX289" s="44"/>
      <c r="CTY289" s="44"/>
      <c r="CTZ289" s="44"/>
      <c r="CUA289" s="44"/>
      <c r="CUB289" s="44"/>
      <c r="CUC289" s="44"/>
      <c r="CUD289" s="44"/>
      <c r="CUE289" s="44"/>
      <c r="CUF289" s="44"/>
      <c r="CUG289" s="44"/>
      <c r="CUH289" s="44"/>
      <c r="CUI289" s="44"/>
      <c r="CUJ289" s="44"/>
      <c r="CUK289" s="44"/>
      <c r="CUL289" s="44"/>
      <c r="CUM289" s="44"/>
      <c r="CUN289" s="44"/>
      <c r="CUO289" s="44"/>
      <c r="CUP289" s="44"/>
      <c r="CUQ289" s="44"/>
      <c r="CUR289" s="44"/>
      <c r="CUS289" s="44"/>
      <c r="CUT289" s="44"/>
      <c r="CUU289" s="44"/>
      <c r="CUV289" s="44"/>
      <c r="CUW289" s="44"/>
      <c r="CUX289" s="44"/>
      <c r="CUY289" s="44"/>
      <c r="CUZ289" s="44"/>
      <c r="CVA289" s="44"/>
      <c r="CVB289" s="44"/>
      <c r="CVC289" s="44"/>
      <c r="CVD289" s="44"/>
      <c r="CVE289" s="44"/>
      <c r="CVF289" s="44"/>
      <c r="CVG289" s="44"/>
      <c r="CVH289" s="44"/>
      <c r="CVI289" s="44"/>
      <c r="CVJ289" s="44"/>
      <c r="CVK289" s="44"/>
      <c r="CVL289" s="44"/>
      <c r="CVM289" s="44"/>
      <c r="CVN289" s="44"/>
      <c r="CVO289" s="44"/>
      <c r="CVP289" s="44"/>
      <c r="CVQ289" s="44"/>
      <c r="CVR289" s="44"/>
      <c r="CVS289" s="44"/>
      <c r="CVT289" s="44"/>
      <c r="CVU289" s="44"/>
      <c r="CVV289" s="44"/>
      <c r="CVW289" s="44"/>
      <c r="CVX289" s="44"/>
      <c r="CVY289" s="44"/>
      <c r="CVZ289" s="44"/>
      <c r="CWA289" s="44"/>
      <c r="CWB289" s="44"/>
      <c r="CWC289" s="44"/>
      <c r="CWD289" s="44"/>
      <c r="CWE289" s="44"/>
      <c r="CWF289" s="44"/>
      <c r="CWG289" s="44"/>
      <c r="CWH289" s="44"/>
      <c r="CWI289" s="44"/>
      <c r="CWJ289" s="44"/>
      <c r="CWK289" s="44"/>
      <c r="CWL289" s="44"/>
      <c r="CWM289" s="44"/>
      <c r="CWN289" s="44"/>
      <c r="CWO289" s="44"/>
      <c r="CWP289" s="44"/>
      <c r="CWQ289" s="44"/>
      <c r="CWR289" s="44"/>
      <c r="CWS289" s="44"/>
      <c r="CWT289" s="44"/>
      <c r="CWU289" s="44"/>
      <c r="CWV289" s="44"/>
      <c r="CWW289" s="44"/>
      <c r="CWX289" s="44"/>
      <c r="CWY289" s="44"/>
      <c r="CWZ289" s="44"/>
      <c r="CXA289" s="44"/>
      <c r="CXB289" s="44"/>
      <c r="CXC289" s="44"/>
      <c r="CXD289" s="44"/>
      <c r="CXE289" s="44"/>
      <c r="CXF289" s="44"/>
      <c r="CXG289" s="44"/>
      <c r="CXH289" s="44"/>
      <c r="CXI289" s="44"/>
      <c r="CXJ289" s="44"/>
      <c r="CXK289" s="44"/>
      <c r="CXL289" s="44"/>
      <c r="CXM289" s="44"/>
      <c r="CXN289" s="44"/>
      <c r="CXO289" s="44"/>
      <c r="CXP289" s="44"/>
      <c r="CXQ289" s="44"/>
      <c r="CXR289" s="44"/>
      <c r="CXS289" s="44"/>
      <c r="CXT289" s="44"/>
      <c r="CXU289" s="44"/>
      <c r="CXV289" s="44"/>
      <c r="CXW289" s="44"/>
      <c r="CXX289" s="44"/>
      <c r="CXY289" s="44"/>
      <c r="CXZ289" s="44"/>
      <c r="CYA289" s="44"/>
      <c r="CYB289" s="44"/>
      <c r="CYC289" s="44"/>
      <c r="CYD289" s="44"/>
      <c r="CYE289" s="44"/>
      <c r="CYF289" s="44"/>
      <c r="CYG289" s="44"/>
      <c r="CYH289" s="44"/>
      <c r="CYI289" s="44"/>
      <c r="CYJ289" s="44"/>
      <c r="CYK289" s="44"/>
      <c r="CYL289" s="44"/>
      <c r="CYM289" s="44"/>
      <c r="CYN289" s="44"/>
      <c r="CYO289" s="44"/>
      <c r="CYP289" s="44"/>
      <c r="CYQ289" s="44"/>
      <c r="CYR289" s="44"/>
      <c r="CYS289" s="44"/>
      <c r="CYT289" s="44"/>
      <c r="CYU289" s="44"/>
      <c r="CYV289" s="44"/>
      <c r="CYW289" s="44"/>
      <c r="CYX289" s="44"/>
      <c r="CYY289" s="44"/>
      <c r="CYZ289" s="44"/>
      <c r="CZA289" s="44"/>
      <c r="CZB289" s="44"/>
      <c r="CZC289" s="44"/>
      <c r="CZD289" s="44"/>
      <c r="CZE289" s="44"/>
      <c r="CZF289" s="44"/>
      <c r="CZG289" s="44"/>
      <c r="CZH289" s="44"/>
      <c r="CZI289" s="44"/>
      <c r="CZJ289" s="44"/>
      <c r="CZK289" s="44"/>
      <c r="CZL289" s="44"/>
      <c r="CZM289" s="44"/>
      <c r="CZN289" s="44"/>
      <c r="CZO289" s="44"/>
      <c r="CZP289" s="44"/>
      <c r="CZQ289" s="44"/>
      <c r="CZR289" s="44"/>
      <c r="CZS289" s="44"/>
      <c r="CZT289" s="44"/>
      <c r="CZU289" s="44"/>
      <c r="CZV289" s="44"/>
      <c r="CZW289" s="44"/>
      <c r="CZX289" s="44"/>
      <c r="CZY289" s="44"/>
      <c r="CZZ289" s="44"/>
      <c r="DAA289" s="44"/>
      <c r="DAB289" s="44"/>
      <c r="DAC289" s="44"/>
      <c r="DAD289" s="44"/>
      <c r="DAE289" s="44"/>
      <c r="DAF289" s="44"/>
      <c r="DAG289" s="44"/>
      <c r="DAH289" s="44"/>
      <c r="DAI289" s="44"/>
      <c r="DAJ289" s="44"/>
      <c r="DAK289" s="44"/>
      <c r="DAL289" s="44"/>
      <c r="DAM289" s="44"/>
      <c r="DAN289" s="44"/>
      <c r="DAO289" s="44"/>
      <c r="DAP289" s="44"/>
      <c r="DAQ289" s="44"/>
      <c r="DAR289" s="44"/>
      <c r="DAS289" s="44"/>
      <c r="DAT289" s="44"/>
      <c r="DAU289" s="44"/>
      <c r="DAV289" s="44"/>
      <c r="DAW289" s="44"/>
      <c r="DAX289" s="44"/>
      <c r="DAY289" s="44"/>
      <c r="DAZ289" s="44"/>
      <c r="DBA289" s="44"/>
      <c r="DBB289" s="44"/>
      <c r="DBC289" s="44"/>
      <c r="DBD289" s="44"/>
      <c r="DBE289" s="44"/>
      <c r="DBF289" s="44"/>
      <c r="DBG289" s="44"/>
      <c r="DBH289" s="44"/>
      <c r="DBI289" s="44"/>
      <c r="DBJ289" s="44"/>
      <c r="DBK289" s="44"/>
      <c r="DBL289" s="44"/>
      <c r="DBM289" s="44"/>
      <c r="DBN289" s="44"/>
      <c r="DBO289" s="44"/>
      <c r="DBP289" s="44"/>
      <c r="DBQ289" s="44"/>
      <c r="DBR289" s="44"/>
      <c r="DBS289" s="44"/>
      <c r="DBT289" s="44"/>
      <c r="DBU289" s="44"/>
      <c r="DBV289" s="44"/>
      <c r="DBW289" s="44"/>
      <c r="DBX289" s="44"/>
      <c r="DBY289" s="44"/>
      <c r="DBZ289" s="44"/>
      <c r="DCA289" s="44"/>
      <c r="DCB289" s="44"/>
      <c r="DCC289" s="44"/>
      <c r="DCD289" s="44"/>
      <c r="DCE289" s="44"/>
      <c r="DCF289" s="44"/>
      <c r="DCG289" s="44"/>
      <c r="DCH289" s="44"/>
      <c r="DCI289" s="44"/>
      <c r="DCJ289" s="44"/>
      <c r="DCK289" s="44"/>
      <c r="DCL289" s="44"/>
      <c r="DCM289" s="44"/>
      <c r="DCN289" s="44"/>
      <c r="DCO289" s="44"/>
      <c r="DCP289" s="44"/>
      <c r="DCQ289" s="44"/>
      <c r="DCR289" s="44"/>
      <c r="DCS289" s="44"/>
      <c r="DCT289" s="44"/>
      <c r="DCU289" s="44"/>
      <c r="DCV289" s="44"/>
      <c r="DCW289" s="44"/>
      <c r="DCX289" s="44"/>
      <c r="DCY289" s="44"/>
      <c r="DCZ289" s="44"/>
      <c r="DDA289" s="44"/>
      <c r="DDB289" s="44"/>
      <c r="DDC289" s="44"/>
      <c r="DDD289" s="44"/>
      <c r="DDE289" s="44"/>
      <c r="DDF289" s="44"/>
      <c r="DDG289" s="44"/>
      <c r="DDH289" s="44"/>
      <c r="DDI289" s="44"/>
      <c r="DDJ289" s="44"/>
      <c r="DDK289" s="44"/>
      <c r="DDL289" s="44"/>
      <c r="DDM289" s="44"/>
      <c r="DDN289" s="44"/>
      <c r="DDO289" s="44"/>
      <c r="DDP289" s="44"/>
      <c r="DDQ289" s="44"/>
      <c r="DDR289" s="44"/>
      <c r="DDS289" s="44"/>
      <c r="DDT289" s="44"/>
      <c r="DDU289" s="44"/>
      <c r="DDV289" s="44"/>
      <c r="DDW289" s="44"/>
      <c r="DDX289" s="44"/>
      <c r="DDY289" s="44"/>
      <c r="DDZ289" s="44"/>
      <c r="DEA289" s="44"/>
      <c r="DEB289" s="44"/>
      <c r="DEC289" s="44"/>
      <c r="DED289" s="44"/>
      <c r="DEE289" s="44"/>
      <c r="DEF289" s="44"/>
      <c r="DEG289" s="44"/>
      <c r="DEH289" s="44"/>
      <c r="DEI289" s="44"/>
      <c r="DEJ289" s="44"/>
      <c r="DEK289" s="44"/>
      <c r="DEL289" s="44"/>
      <c r="DEM289" s="44"/>
      <c r="DEN289" s="44"/>
      <c r="DEO289" s="44"/>
      <c r="DEP289" s="44"/>
      <c r="DEQ289" s="44"/>
      <c r="DER289" s="44"/>
      <c r="DES289" s="44"/>
      <c r="DET289" s="44"/>
      <c r="DEU289" s="44"/>
      <c r="DEV289" s="44"/>
      <c r="DEW289" s="44"/>
      <c r="DEX289" s="44"/>
      <c r="DEY289" s="44"/>
      <c r="DEZ289" s="44"/>
      <c r="DFA289" s="44"/>
      <c r="DFB289" s="44"/>
      <c r="DFC289" s="44"/>
      <c r="DFD289" s="44"/>
      <c r="DFE289" s="44"/>
      <c r="DFF289" s="44"/>
      <c r="DFG289" s="44"/>
      <c r="DFH289" s="44"/>
      <c r="DFI289" s="44"/>
      <c r="DFJ289" s="44"/>
      <c r="DFK289" s="44"/>
      <c r="DFL289" s="44"/>
      <c r="DFM289" s="44"/>
      <c r="DFN289" s="44"/>
      <c r="DFO289" s="44"/>
      <c r="DFP289" s="44"/>
      <c r="DFQ289" s="44"/>
      <c r="DFR289" s="44"/>
      <c r="DFS289" s="44"/>
      <c r="DFT289" s="44"/>
      <c r="DFU289" s="44"/>
      <c r="DFV289" s="44"/>
      <c r="DFW289" s="44"/>
      <c r="DFX289" s="44"/>
      <c r="DFY289" s="44"/>
      <c r="DFZ289" s="44"/>
      <c r="DGA289" s="44"/>
      <c r="DGB289" s="44"/>
      <c r="DGC289" s="44"/>
      <c r="DGD289" s="44"/>
      <c r="DGE289" s="44"/>
      <c r="DGF289" s="44"/>
      <c r="DGG289" s="44"/>
      <c r="DGH289" s="44"/>
      <c r="DGI289" s="44"/>
      <c r="DGJ289" s="44"/>
      <c r="DGK289" s="44"/>
      <c r="DGL289" s="44"/>
      <c r="DGM289" s="44"/>
      <c r="DGN289" s="44"/>
      <c r="DGO289" s="44"/>
      <c r="DGP289" s="44"/>
      <c r="DGQ289" s="44"/>
      <c r="DGR289" s="44"/>
      <c r="DGS289" s="44"/>
      <c r="DGT289" s="44"/>
      <c r="DGU289" s="44"/>
      <c r="DGV289" s="44"/>
      <c r="DGW289" s="44"/>
      <c r="DGX289" s="44"/>
      <c r="DGY289" s="44"/>
      <c r="DGZ289" s="44"/>
      <c r="DHA289" s="44"/>
      <c r="DHB289" s="44"/>
      <c r="DHC289" s="44"/>
      <c r="DHD289" s="44"/>
      <c r="DHE289" s="44"/>
      <c r="DHF289" s="44"/>
      <c r="DHG289" s="44"/>
      <c r="DHH289" s="44"/>
      <c r="DHI289" s="44"/>
      <c r="DHJ289" s="44"/>
      <c r="DHK289" s="44"/>
      <c r="DHL289" s="44"/>
      <c r="DHM289" s="44"/>
      <c r="DHN289" s="44"/>
      <c r="DHO289" s="44"/>
      <c r="DHP289" s="44"/>
      <c r="DHQ289" s="44"/>
      <c r="DHR289" s="44"/>
      <c r="DHS289" s="44"/>
      <c r="DHT289" s="44"/>
      <c r="DHU289" s="44"/>
      <c r="DHV289" s="44"/>
      <c r="DHW289" s="44"/>
      <c r="DHX289" s="44"/>
      <c r="DHY289" s="44"/>
      <c r="DHZ289" s="44"/>
      <c r="DIA289" s="44"/>
      <c r="DIB289" s="44"/>
      <c r="DIC289" s="44"/>
      <c r="DID289" s="44"/>
      <c r="DIE289" s="44"/>
      <c r="DIF289" s="44"/>
      <c r="DIG289" s="44"/>
      <c r="DIH289" s="44"/>
      <c r="DII289" s="44"/>
      <c r="DIJ289" s="44"/>
      <c r="DIK289" s="44"/>
      <c r="DIL289" s="44"/>
      <c r="DIM289" s="44"/>
      <c r="DIN289" s="44"/>
      <c r="DIO289" s="44"/>
      <c r="DIP289" s="44"/>
      <c r="DIQ289" s="44"/>
      <c r="DIR289" s="44"/>
      <c r="DIS289" s="44"/>
      <c r="DIT289" s="44"/>
      <c r="DIU289" s="44"/>
      <c r="DIV289" s="44"/>
      <c r="DIW289" s="44"/>
      <c r="DIX289" s="44"/>
      <c r="DIY289" s="44"/>
      <c r="DIZ289" s="44"/>
      <c r="DJA289" s="44"/>
      <c r="DJB289" s="44"/>
      <c r="DJC289" s="44"/>
      <c r="DJD289" s="44"/>
      <c r="DJE289" s="44"/>
      <c r="DJF289" s="44"/>
      <c r="DJG289" s="44"/>
      <c r="DJH289" s="44"/>
      <c r="DJI289" s="44"/>
      <c r="DJJ289" s="44"/>
      <c r="DJK289" s="44"/>
      <c r="DJL289" s="44"/>
      <c r="DJM289" s="44"/>
      <c r="DJN289" s="44"/>
      <c r="DJO289" s="44"/>
      <c r="DJP289" s="44"/>
      <c r="DJQ289" s="44"/>
      <c r="DJR289" s="44"/>
      <c r="DJS289" s="44"/>
      <c r="DJT289" s="44"/>
      <c r="DJU289" s="44"/>
      <c r="DJV289" s="44"/>
      <c r="DJW289" s="44"/>
      <c r="DJX289" s="44"/>
      <c r="DJY289" s="44"/>
      <c r="DJZ289" s="44"/>
      <c r="DKA289" s="44"/>
      <c r="DKB289" s="44"/>
      <c r="DKC289" s="44"/>
      <c r="DKD289" s="44"/>
      <c r="DKE289" s="44"/>
      <c r="DKF289" s="44"/>
      <c r="DKG289" s="44"/>
      <c r="DKH289" s="44"/>
      <c r="DKI289" s="44"/>
      <c r="DKJ289" s="44"/>
      <c r="DKK289" s="44"/>
      <c r="DKL289" s="44"/>
      <c r="DKM289" s="44"/>
      <c r="DKN289" s="44"/>
      <c r="DKO289" s="44"/>
      <c r="DKP289" s="44"/>
      <c r="DKQ289" s="44"/>
      <c r="DKR289" s="44"/>
      <c r="DKS289" s="44"/>
      <c r="DKT289" s="44"/>
      <c r="DKU289" s="44"/>
      <c r="DKV289" s="44"/>
      <c r="DKW289" s="44"/>
      <c r="DKX289" s="44"/>
      <c r="DKY289" s="44"/>
      <c r="DKZ289" s="44"/>
      <c r="DLA289" s="44"/>
      <c r="DLB289" s="44"/>
      <c r="DLC289" s="44"/>
      <c r="DLD289" s="44"/>
      <c r="DLE289" s="44"/>
      <c r="DLF289" s="44"/>
      <c r="DLG289" s="44"/>
      <c r="DLH289" s="44"/>
      <c r="DLI289" s="44"/>
      <c r="DLJ289" s="44"/>
      <c r="DLK289" s="44"/>
      <c r="DLL289" s="44"/>
      <c r="DLM289" s="44"/>
      <c r="DLN289" s="44"/>
      <c r="DLO289" s="44"/>
      <c r="DLP289" s="44"/>
      <c r="DLQ289" s="44"/>
      <c r="DLR289" s="44"/>
      <c r="DLS289" s="44"/>
      <c r="DLT289" s="44"/>
      <c r="DLU289" s="44"/>
      <c r="DLV289" s="44"/>
      <c r="DLW289" s="44"/>
      <c r="DLX289" s="44"/>
      <c r="DLY289" s="44"/>
      <c r="DLZ289" s="44"/>
      <c r="DMA289" s="44"/>
      <c r="DMB289" s="44"/>
      <c r="DMC289" s="44"/>
      <c r="DMD289" s="44"/>
      <c r="DME289" s="44"/>
      <c r="DMF289" s="44"/>
      <c r="DMG289" s="44"/>
      <c r="DMH289" s="44"/>
      <c r="DMI289" s="44"/>
      <c r="DMJ289" s="44"/>
      <c r="DMK289" s="44"/>
      <c r="DML289" s="44"/>
      <c r="DMM289" s="44"/>
      <c r="DMN289" s="44"/>
      <c r="DMO289" s="44"/>
      <c r="DMP289" s="44"/>
      <c r="DMQ289" s="44"/>
      <c r="DMR289" s="44"/>
      <c r="DMS289" s="44"/>
      <c r="DMT289" s="44"/>
      <c r="DMU289" s="44"/>
      <c r="DMV289" s="44"/>
      <c r="DMW289" s="44"/>
      <c r="DMX289" s="44"/>
      <c r="DMY289" s="44"/>
      <c r="DMZ289" s="44"/>
      <c r="DNA289" s="44"/>
      <c r="DNB289" s="44"/>
      <c r="DNC289" s="44"/>
      <c r="DND289" s="44"/>
      <c r="DNE289" s="44"/>
      <c r="DNF289" s="44"/>
      <c r="DNG289" s="44"/>
      <c r="DNH289" s="44"/>
      <c r="DNI289" s="44"/>
      <c r="DNJ289" s="44"/>
      <c r="DNK289" s="44"/>
      <c r="DNL289" s="44"/>
      <c r="DNM289" s="44"/>
      <c r="DNN289" s="44"/>
      <c r="DNO289" s="44"/>
      <c r="DNP289" s="44"/>
      <c r="DNQ289" s="44"/>
      <c r="DNR289" s="44"/>
      <c r="DNS289" s="44"/>
      <c r="DNT289" s="44"/>
      <c r="DNU289" s="44"/>
      <c r="DNV289" s="44"/>
      <c r="DNW289" s="44"/>
      <c r="DNX289" s="44"/>
      <c r="DNY289" s="44"/>
      <c r="DNZ289" s="44"/>
      <c r="DOA289" s="44"/>
      <c r="DOB289" s="44"/>
      <c r="DOC289" s="44"/>
      <c r="DOD289" s="44"/>
      <c r="DOE289" s="44"/>
      <c r="DOF289" s="44"/>
      <c r="DOG289" s="44"/>
      <c r="DOH289" s="44"/>
      <c r="DOI289" s="44"/>
      <c r="DOJ289" s="44"/>
      <c r="DOK289" s="44"/>
      <c r="DOL289" s="44"/>
      <c r="DOM289" s="44"/>
      <c r="DON289" s="44"/>
      <c r="DOO289" s="44"/>
      <c r="DOP289" s="44"/>
      <c r="DOQ289" s="44"/>
      <c r="DOR289" s="44"/>
      <c r="DOS289" s="44"/>
      <c r="DOT289" s="44"/>
      <c r="DOU289" s="44"/>
      <c r="DOV289" s="44"/>
      <c r="DOW289" s="44"/>
      <c r="DOX289" s="44"/>
      <c r="DOY289" s="44"/>
      <c r="DOZ289" s="44"/>
      <c r="DPA289" s="44"/>
      <c r="DPB289" s="44"/>
      <c r="DPC289" s="44"/>
      <c r="DPD289" s="44"/>
      <c r="DPE289" s="44"/>
      <c r="DPF289" s="44"/>
      <c r="DPG289" s="44"/>
      <c r="DPH289" s="44"/>
      <c r="DPI289" s="44"/>
      <c r="DPJ289" s="44"/>
      <c r="DPK289" s="44"/>
      <c r="DPL289" s="44"/>
      <c r="DPM289" s="44"/>
      <c r="DPN289" s="44"/>
      <c r="DPO289" s="44"/>
      <c r="DPP289" s="44"/>
      <c r="DPQ289" s="44"/>
      <c r="DPR289" s="44"/>
      <c r="DPS289" s="44"/>
      <c r="DPT289" s="44"/>
      <c r="DPU289" s="44"/>
      <c r="DPV289" s="44"/>
      <c r="DPW289" s="44"/>
      <c r="DPX289" s="44"/>
      <c r="DPY289" s="44"/>
      <c r="DPZ289" s="44"/>
      <c r="DQA289" s="44"/>
      <c r="DQB289" s="44"/>
      <c r="DQC289" s="44"/>
      <c r="DQD289" s="44"/>
      <c r="DQE289" s="44"/>
      <c r="DQF289" s="44"/>
      <c r="DQG289" s="44"/>
      <c r="DQH289" s="44"/>
      <c r="DQI289" s="44"/>
      <c r="DQJ289" s="44"/>
      <c r="DQK289" s="44"/>
      <c r="DQL289" s="44"/>
      <c r="DQM289" s="44"/>
      <c r="DQN289" s="44"/>
      <c r="DQO289" s="44"/>
      <c r="DQP289" s="44"/>
      <c r="DQQ289" s="44"/>
      <c r="DQR289" s="44"/>
      <c r="DQS289" s="44"/>
      <c r="DQT289" s="44"/>
      <c r="DQU289" s="44"/>
      <c r="DQV289" s="44"/>
      <c r="DQW289" s="44"/>
      <c r="DQX289" s="44"/>
      <c r="DQY289" s="44"/>
      <c r="DQZ289" s="44"/>
      <c r="DRA289" s="44"/>
      <c r="DRB289" s="44"/>
      <c r="DRC289" s="44"/>
      <c r="DRD289" s="44"/>
      <c r="DRE289" s="44"/>
      <c r="DRF289" s="44"/>
      <c r="DRG289" s="44"/>
      <c r="DRH289" s="44"/>
      <c r="DRI289" s="44"/>
      <c r="DRJ289" s="44"/>
      <c r="DRK289" s="44"/>
      <c r="DRL289" s="44"/>
      <c r="DRM289" s="44"/>
      <c r="DRN289" s="44"/>
      <c r="DRO289" s="44"/>
      <c r="DRP289" s="44"/>
      <c r="DRQ289" s="44"/>
      <c r="DRR289" s="44"/>
      <c r="DRS289" s="44"/>
      <c r="DRT289" s="44"/>
      <c r="DRU289" s="44"/>
      <c r="DRV289" s="44"/>
      <c r="DRW289" s="44"/>
      <c r="DRX289" s="44"/>
      <c r="DRY289" s="44"/>
      <c r="DRZ289" s="44"/>
      <c r="DSA289" s="44"/>
      <c r="DSB289" s="44"/>
      <c r="DSC289" s="44"/>
      <c r="DSD289" s="44"/>
      <c r="DSE289" s="44"/>
      <c r="DSF289" s="44"/>
      <c r="DSG289" s="44"/>
      <c r="DSH289" s="44"/>
      <c r="DSI289" s="44"/>
      <c r="DSJ289" s="44"/>
      <c r="DSK289" s="44"/>
      <c r="DSL289" s="44"/>
      <c r="DSM289" s="44"/>
      <c r="DSN289" s="44"/>
      <c r="DSO289" s="44"/>
      <c r="DSP289" s="44"/>
      <c r="DSQ289" s="44"/>
      <c r="DSR289" s="44"/>
      <c r="DSS289" s="44"/>
      <c r="DST289" s="44"/>
      <c r="DSU289" s="44"/>
      <c r="DSV289" s="44"/>
      <c r="DSW289" s="44"/>
      <c r="DSX289" s="44"/>
      <c r="DSY289" s="44"/>
      <c r="DSZ289" s="44"/>
      <c r="DTA289" s="44"/>
      <c r="DTB289" s="44"/>
      <c r="DTC289" s="44"/>
      <c r="DTD289" s="44"/>
      <c r="DTE289" s="44"/>
      <c r="DTF289" s="44"/>
      <c r="DTG289" s="44"/>
      <c r="DTH289" s="44"/>
      <c r="DTI289" s="44"/>
      <c r="DTJ289" s="44"/>
      <c r="DTK289" s="44"/>
      <c r="DTL289" s="44"/>
      <c r="DTM289" s="44"/>
      <c r="DTN289" s="44"/>
      <c r="DTO289" s="44"/>
      <c r="DTP289" s="44"/>
      <c r="DTQ289" s="44"/>
      <c r="DTR289" s="44"/>
      <c r="DTS289" s="44"/>
      <c r="DTT289" s="44"/>
      <c r="DTU289" s="44"/>
      <c r="DTV289" s="44"/>
      <c r="DTW289" s="44"/>
      <c r="DTX289" s="44"/>
      <c r="DTY289" s="44"/>
      <c r="DTZ289" s="44"/>
      <c r="DUA289" s="44"/>
      <c r="DUB289" s="44"/>
      <c r="DUC289" s="44"/>
      <c r="DUD289" s="44"/>
      <c r="DUE289" s="44"/>
      <c r="DUF289" s="44"/>
      <c r="DUG289" s="44"/>
      <c r="DUH289" s="44"/>
      <c r="DUI289" s="44"/>
      <c r="DUJ289" s="44"/>
      <c r="DUK289" s="44"/>
      <c r="DUL289" s="44"/>
      <c r="DUM289" s="44"/>
      <c r="DUN289" s="44"/>
      <c r="DUO289" s="44"/>
      <c r="DUP289" s="44"/>
      <c r="DUQ289" s="44"/>
      <c r="DUR289" s="44"/>
      <c r="DUS289" s="44"/>
      <c r="DUT289" s="44"/>
      <c r="DUU289" s="44"/>
      <c r="DUV289" s="44"/>
      <c r="DUW289" s="44"/>
      <c r="DUX289" s="44"/>
      <c r="DUY289" s="44"/>
      <c r="DUZ289" s="44"/>
      <c r="DVA289" s="44"/>
      <c r="DVB289" s="44"/>
      <c r="DVC289" s="44"/>
      <c r="DVD289" s="44"/>
      <c r="DVE289" s="44"/>
      <c r="DVF289" s="44"/>
      <c r="DVG289" s="44"/>
      <c r="DVH289" s="44"/>
      <c r="DVI289" s="44"/>
      <c r="DVJ289" s="44"/>
      <c r="DVK289" s="44"/>
      <c r="DVL289" s="44"/>
      <c r="DVM289" s="44"/>
      <c r="DVN289" s="44"/>
      <c r="DVO289" s="44"/>
      <c r="DVP289" s="44"/>
      <c r="DVQ289" s="44"/>
      <c r="DVR289" s="44"/>
      <c r="DVS289" s="44"/>
      <c r="DVT289" s="44"/>
      <c r="DVU289" s="44"/>
      <c r="DVV289" s="44"/>
      <c r="DVW289" s="44"/>
      <c r="DVX289" s="44"/>
      <c r="DVY289" s="44"/>
      <c r="DVZ289" s="44"/>
      <c r="DWA289" s="44"/>
      <c r="DWB289" s="44"/>
      <c r="DWC289" s="44"/>
      <c r="DWD289" s="44"/>
      <c r="DWE289" s="44"/>
      <c r="DWF289" s="44"/>
      <c r="DWG289" s="44"/>
      <c r="DWH289" s="44"/>
      <c r="DWI289" s="44"/>
      <c r="DWJ289" s="44"/>
      <c r="DWK289" s="44"/>
      <c r="DWL289" s="44"/>
      <c r="DWM289" s="44"/>
      <c r="DWN289" s="44"/>
      <c r="DWO289" s="44"/>
      <c r="DWP289" s="44"/>
      <c r="DWQ289" s="44"/>
      <c r="DWR289" s="44"/>
      <c r="DWS289" s="44"/>
      <c r="DWT289" s="44"/>
      <c r="DWU289" s="44"/>
      <c r="DWV289" s="44"/>
      <c r="DWW289" s="44"/>
      <c r="DWX289" s="44"/>
      <c r="DWY289" s="44"/>
      <c r="DWZ289" s="44"/>
      <c r="DXA289" s="44"/>
      <c r="DXB289" s="44"/>
      <c r="DXC289" s="44"/>
      <c r="DXD289" s="44"/>
      <c r="DXE289" s="44"/>
      <c r="DXF289" s="44"/>
      <c r="DXG289" s="44"/>
      <c r="DXH289" s="44"/>
      <c r="DXI289" s="44"/>
      <c r="DXJ289" s="44"/>
      <c r="DXK289" s="44"/>
      <c r="DXL289" s="44"/>
      <c r="DXM289" s="44"/>
      <c r="DXN289" s="44"/>
      <c r="DXO289" s="44"/>
      <c r="DXP289" s="44"/>
      <c r="DXQ289" s="44"/>
      <c r="DXR289" s="44"/>
      <c r="DXS289" s="44"/>
      <c r="DXT289" s="44"/>
      <c r="DXU289" s="44"/>
      <c r="DXV289" s="44"/>
      <c r="DXW289" s="44"/>
      <c r="DXX289" s="44"/>
      <c r="DXY289" s="44"/>
      <c r="DXZ289" s="44"/>
      <c r="DYA289" s="44"/>
      <c r="DYB289" s="44"/>
      <c r="DYC289" s="44"/>
      <c r="DYD289" s="44"/>
      <c r="DYE289" s="44"/>
      <c r="DYF289" s="44"/>
      <c r="DYG289" s="44"/>
      <c r="DYH289" s="44"/>
      <c r="DYI289" s="44"/>
      <c r="DYJ289" s="44"/>
      <c r="DYK289" s="44"/>
      <c r="DYL289" s="44"/>
      <c r="DYM289" s="44"/>
      <c r="DYN289" s="44"/>
      <c r="DYO289" s="44"/>
      <c r="DYP289" s="44"/>
      <c r="DYQ289" s="44"/>
      <c r="DYR289" s="44"/>
      <c r="DYS289" s="44"/>
      <c r="DYT289" s="44"/>
      <c r="DYU289" s="44"/>
      <c r="DYV289" s="44"/>
      <c r="DYW289" s="44"/>
      <c r="DYX289" s="44"/>
      <c r="DYY289" s="44"/>
      <c r="DYZ289" s="44"/>
      <c r="DZA289" s="44"/>
      <c r="DZB289" s="44"/>
      <c r="DZC289" s="44"/>
      <c r="DZD289" s="44"/>
      <c r="DZE289" s="44"/>
      <c r="DZF289" s="44"/>
      <c r="DZG289" s="44"/>
      <c r="DZH289" s="44"/>
      <c r="DZI289" s="44"/>
      <c r="DZJ289" s="44"/>
      <c r="DZK289" s="44"/>
      <c r="DZL289" s="44"/>
      <c r="DZM289" s="44"/>
      <c r="DZN289" s="44"/>
      <c r="DZO289" s="44"/>
      <c r="DZP289" s="44"/>
      <c r="DZQ289" s="44"/>
      <c r="DZR289" s="44"/>
      <c r="DZS289" s="44"/>
      <c r="DZT289" s="44"/>
      <c r="DZU289" s="44"/>
      <c r="DZV289" s="44"/>
      <c r="DZW289" s="44"/>
      <c r="DZX289" s="44"/>
      <c r="DZY289" s="44"/>
      <c r="DZZ289" s="44"/>
      <c r="EAA289" s="44"/>
      <c r="EAB289" s="44"/>
      <c r="EAC289" s="44"/>
      <c r="EAD289" s="44"/>
      <c r="EAE289" s="44"/>
      <c r="EAF289" s="44"/>
      <c r="EAG289" s="44"/>
      <c r="EAH289" s="44"/>
      <c r="EAI289" s="44"/>
      <c r="EAJ289" s="44"/>
      <c r="EAK289" s="44"/>
      <c r="EAL289" s="44"/>
      <c r="EAM289" s="44"/>
      <c r="EAN289" s="44"/>
      <c r="EAO289" s="44"/>
      <c r="EAP289" s="44"/>
      <c r="EAQ289" s="44"/>
      <c r="EAR289" s="44"/>
      <c r="EAS289" s="44"/>
      <c r="EAT289" s="44"/>
      <c r="EAU289" s="44"/>
      <c r="EAV289" s="44"/>
      <c r="EAW289" s="44"/>
      <c r="EAX289" s="44"/>
      <c r="EAY289" s="44"/>
      <c r="EAZ289" s="44"/>
      <c r="EBA289" s="44"/>
      <c r="EBB289" s="44"/>
      <c r="EBC289" s="44"/>
      <c r="EBD289" s="44"/>
      <c r="EBE289" s="44"/>
      <c r="EBF289" s="44"/>
      <c r="EBG289" s="44"/>
      <c r="EBH289" s="44"/>
      <c r="EBI289" s="44"/>
      <c r="EBJ289" s="44"/>
      <c r="EBK289" s="44"/>
      <c r="EBL289" s="44"/>
      <c r="EBM289" s="44"/>
      <c r="EBN289" s="44"/>
      <c r="EBO289" s="44"/>
      <c r="EBP289" s="44"/>
      <c r="EBQ289" s="44"/>
      <c r="EBR289" s="44"/>
      <c r="EBS289" s="44"/>
      <c r="EBT289" s="44"/>
      <c r="EBU289" s="44"/>
      <c r="EBV289" s="44"/>
      <c r="EBW289" s="44"/>
      <c r="EBX289" s="44"/>
      <c r="EBY289" s="44"/>
      <c r="EBZ289" s="44"/>
      <c r="ECA289" s="44"/>
      <c r="ECB289" s="44"/>
      <c r="ECC289" s="44"/>
      <c r="ECD289" s="44"/>
      <c r="ECE289" s="44"/>
      <c r="ECF289" s="44"/>
      <c r="ECG289" s="44"/>
      <c r="ECH289" s="44"/>
      <c r="ECI289" s="44"/>
      <c r="ECJ289" s="44"/>
      <c r="ECK289" s="44"/>
      <c r="ECL289" s="44"/>
      <c r="ECM289" s="44"/>
      <c r="ECN289" s="44"/>
      <c r="ECO289" s="44"/>
      <c r="ECP289" s="44"/>
      <c r="ECQ289" s="44"/>
      <c r="ECR289" s="44"/>
      <c r="ECS289" s="44"/>
      <c r="ECT289" s="44"/>
      <c r="ECU289" s="44"/>
      <c r="ECV289" s="44"/>
      <c r="ECW289" s="44"/>
      <c r="ECX289" s="44"/>
      <c r="ECY289" s="44"/>
      <c r="ECZ289" s="44"/>
      <c r="EDA289" s="44"/>
      <c r="EDB289" s="44"/>
      <c r="EDC289" s="44"/>
      <c r="EDD289" s="44"/>
      <c r="EDE289" s="44"/>
      <c r="EDF289" s="44"/>
      <c r="EDG289" s="44"/>
      <c r="EDH289" s="44"/>
      <c r="EDI289" s="44"/>
      <c r="EDJ289" s="44"/>
      <c r="EDK289" s="44"/>
      <c r="EDL289" s="44"/>
      <c r="EDM289" s="44"/>
      <c r="EDN289" s="44"/>
      <c r="EDO289" s="44"/>
      <c r="EDP289" s="44"/>
      <c r="EDQ289" s="44"/>
      <c r="EDR289" s="44"/>
      <c r="EDS289" s="44"/>
      <c r="EDT289" s="44"/>
      <c r="EDU289" s="44"/>
      <c r="EDV289" s="44"/>
      <c r="EDW289" s="44"/>
      <c r="EDX289" s="44"/>
      <c r="EDY289" s="44"/>
      <c r="EDZ289" s="44"/>
      <c r="EEA289" s="44"/>
      <c r="EEB289" s="44"/>
      <c r="EEC289" s="44"/>
      <c r="EED289" s="44"/>
      <c r="EEE289" s="44"/>
      <c r="EEF289" s="44"/>
      <c r="EEG289" s="44"/>
      <c r="EEH289" s="44"/>
      <c r="EEI289" s="44"/>
      <c r="EEJ289" s="44"/>
      <c r="EEK289" s="44"/>
      <c r="EEL289" s="44"/>
      <c r="EEM289" s="44"/>
      <c r="EEN289" s="44"/>
      <c r="EEO289" s="44"/>
      <c r="EEP289" s="44"/>
      <c r="EEQ289" s="44"/>
      <c r="EER289" s="44"/>
      <c r="EES289" s="44"/>
      <c r="EET289" s="44"/>
      <c r="EEU289" s="44"/>
      <c r="EEV289" s="44"/>
      <c r="EEW289" s="44"/>
      <c r="EEX289" s="44"/>
      <c r="EEY289" s="44"/>
      <c r="EEZ289" s="44"/>
      <c r="EFA289" s="44"/>
      <c r="EFB289" s="44"/>
      <c r="EFC289" s="44"/>
      <c r="EFD289" s="44"/>
      <c r="EFE289" s="44"/>
      <c r="EFF289" s="44"/>
      <c r="EFG289" s="44"/>
      <c r="EFH289" s="44"/>
      <c r="EFI289" s="44"/>
      <c r="EFJ289" s="44"/>
      <c r="EFK289" s="44"/>
      <c r="EFL289" s="44"/>
      <c r="EFM289" s="44"/>
      <c r="EFN289" s="44"/>
      <c r="EFO289" s="44"/>
      <c r="EFP289" s="44"/>
      <c r="EFQ289" s="44"/>
      <c r="EFR289" s="44"/>
      <c r="EFS289" s="44"/>
      <c r="EFT289" s="44"/>
      <c r="EFU289" s="44"/>
      <c r="EFV289" s="44"/>
      <c r="EFW289" s="44"/>
      <c r="EFX289" s="44"/>
      <c r="EFY289" s="44"/>
      <c r="EFZ289" s="44"/>
      <c r="EGA289" s="44"/>
      <c r="EGB289" s="44"/>
      <c r="EGC289" s="44"/>
      <c r="EGD289" s="44"/>
      <c r="EGE289" s="44"/>
      <c r="EGF289" s="44"/>
      <c r="EGG289" s="44"/>
      <c r="EGH289" s="44"/>
      <c r="EGI289" s="44"/>
      <c r="EGJ289" s="44"/>
      <c r="EGK289" s="44"/>
      <c r="EGL289" s="44"/>
      <c r="EGM289" s="44"/>
      <c r="EGN289" s="44"/>
      <c r="EGO289" s="44"/>
      <c r="EGP289" s="44"/>
      <c r="EGQ289" s="44"/>
      <c r="EGR289" s="44"/>
      <c r="EGS289" s="44"/>
      <c r="EGT289" s="44"/>
      <c r="EGU289" s="44"/>
      <c r="EGV289" s="44"/>
      <c r="EGW289" s="44"/>
      <c r="EGX289" s="44"/>
      <c r="EGY289" s="44"/>
      <c r="EGZ289" s="44"/>
      <c r="EHA289" s="44"/>
      <c r="EHB289" s="44"/>
      <c r="EHC289" s="44"/>
      <c r="EHD289" s="44"/>
      <c r="EHE289" s="44"/>
      <c r="EHF289" s="44"/>
      <c r="EHG289" s="44"/>
      <c r="EHH289" s="44"/>
      <c r="EHI289" s="44"/>
      <c r="EHJ289" s="44"/>
      <c r="EHK289" s="44"/>
      <c r="EHL289" s="44"/>
      <c r="EHM289" s="44"/>
      <c r="EHN289" s="44"/>
      <c r="EHO289" s="44"/>
      <c r="EHP289" s="44"/>
      <c r="EHQ289" s="44"/>
      <c r="EHR289" s="44"/>
      <c r="EHS289" s="44"/>
      <c r="EHT289" s="44"/>
      <c r="EHU289" s="44"/>
      <c r="EHV289" s="44"/>
      <c r="EHW289" s="44"/>
      <c r="EHX289" s="44"/>
      <c r="EHY289" s="44"/>
      <c r="EHZ289" s="44"/>
      <c r="EIA289" s="44"/>
      <c r="EIB289" s="44"/>
      <c r="EIC289" s="44"/>
      <c r="EID289" s="44"/>
      <c r="EIE289" s="44"/>
      <c r="EIF289" s="44"/>
      <c r="EIG289" s="44"/>
      <c r="EIH289" s="44"/>
      <c r="EII289" s="44"/>
      <c r="EIJ289" s="44"/>
      <c r="EIK289" s="44"/>
      <c r="EIL289" s="44"/>
      <c r="EIM289" s="44"/>
      <c r="EIN289" s="44"/>
      <c r="EIO289" s="44"/>
      <c r="EIP289" s="44"/>
      <c r="EIQ289" s="44"/>
      <c r="EIR289" s="44"/>
      <c r="EIS289" s="44"/>
      <c r="EIT289" s="44"/>
      <c r="EIU289" s="44"/>
      <c r="EIV289" s="44"/>
      <c r="EIW289" s="44"/>
      <c r="EIX289" s="44"/>
      <c r="EIY289" s="44"/>
      <c r="EIZ289" s="44"/>
      <c r="EJA289" s="44"/>
      <c r="EJB289" s="44"/>
      <c r="EJC289" s="44"/>
      <c r="EJD289" s="44"/>
      <c r="EJE289" s="44"/>
      <c r="EJF289" s="44"/>
      <c r="EJG289" s="44"/>
      <c r="EJH289" s="44"/>
      <c r="EJI289" s="44"/>
      <c r="EJJ289" s="44"/>
      <c r="EJK289" s="44"/>
      <c r="EJL289" s="44"/>
      <c r="EJM289" s="44"/>
      <c r="EJN289" s="44"/>
      <c r="EJO289" s="44"/>
      <c r="EJP289" s="44"/>
      <c r="EJQ289" s="44"/>
      <c r="EJR289" s="44"/>
      <c r="EJS289" s="44"/>
      <c r="EJT289" s="44"/>
      <c r="EJU289" s="44"/>
      <c r="EJV289" s="44"/>
      <c r="EJW289" s="44"/>
      <c r="EJX289" s="44"/>
      <c r="EJY289" s="44"/>
      <c r="EJZ289" s="44"/>
      <c r="EKA289" s="44"/>
      <c r="EKB289" s="44"/>
      <c r="EKC289" s="44"/>
      <c r="EKD289" s="44"/>
      <c r="EKE289" s="44"/>
      <c r="EKF289" s="44"/>
      <c r="EKG289" s="44"/>
      <c r="EKH289" s="44"/>
      <c r="EKI289" s="44"/>
      <c r="EKJ289" s="44"/>
      <c r="EKK289" s="44"/>
      <c r="EKL289" s="44"/>
      <c r="EKM289" s="44"/>
      <c r="EKN289" s="44"/>
      <c r="EKO289" s="44"/>
      <c r="EKP289" s="44"/>
      <c r="EKQ289" s="44"/>
      <c r="EKR289" s="44"/>
      <c r="EKS289" s="44"/>
      <c r="EKT289" s="44"/>
      <c r="EKU289" s="44"/>
      <c r="EKV289" s="44"/>
      <c r="EKW289" s="44"/>
      <c r="EKX289" s="44"/>
      <c r="EKY289" s="44"/>
      <c r="EKZ289" s="44"/>
      <c r="ELA289" s="44"/>
      <c r="ELB289" s="44"/>
      <c r="ELC289" s="44"/>
      <c r="ELD289" s="44"/>
      <c r="ELE289" s="44"/>
      <c r="ELF289" s="44"/>
      <c r="ELG289" s="44"/>
      <c r="ELH289" s="44"/>
      <c r="ELI289" s="44"/>
      <c r="ELJ289" s="44"/>
      <c r="ELK289" s="44"/>
      <c r="ELL289" s="44"/>
      <c r="ELM289" s="44"/>
      <c r="ELN289" s="44"/>
      <c r="ELO289" s="44"/>
      <c r="ELP289" s="44"/>
      <c r="ELQ289" s="44"/>
      <c r="ELR289" s="44"/>
      <c r="ELS289" s="44"/>
      <c r="ELT289" s="44"/>
      <c r="ELU289" s="44"/>
      <c r="ELV289" s="44"/>
      <c r="ELW289" s="44"/>
      <c r="ELX289" s="44"/>
      <c r="ELY289" s="44"/>
      <c r="ELZ289" s="44"/>
      <c r="EMA289" s="44"/>
      <c r="EMB289" s="44"/>
      <c r="EMC289" s="44"/>
      <c r="EMD289" s="44"/>
      <c r="EME289" s="44"/>
      <c r="EMF289" s="44"/>
      <c r="EMG289" s="44"/>
      <c r="EMH289" s="44"/>
      <c r="EMI289" s="44"/>
      <c r="EMJ289" s="44"/>
      <c r="EMK289" s="44"/>
      <c r="EML289" s="44"/>
      <c r="EMM289" s="44"/>
      <c r="EMN289" s="44"/>
      <c r="EMO289" s="44"/>
      <c r="EMP289" s="44"/>
      <c r="EMQ289" s="44"/>
      <c r="EMR289" s="44"/>
      <c r="EMS289" s="44"/>
      <c r="EMT289" s="44"/>
      <c r="EMU289" s="44"/>
      <c r="EMV289" s="44"/>
      <c r="EMW289" s="44"/>
      <c r="EMX289" s="44"/>
      <c r="EMY289" s="44"/>
      <c r="EMZ289" s="44"/>
      <c r="ENA289" s="44"/>
      <c r="ENB289" s="44"/>
      <c r="ENC289" s="44"/>
      <c r="END289" s="44"/>
      <c r="ENE289" s="44"/>
      <c r="ENF289" s="44"/>
      <c r="ENG289" s="44"/>
      <c r="ENH289" s="44"/>
      <c r="ENI289" s="44"/>
      <c r="ENJ289" s="44"/>
      <c r="ENK289" s="44"/>
      <c r="ENL289" s="44"/>
      <c r="ENM289" s="44"/>
      <c r="ENN289" s="44"/>
      <c r="ENO289" s="44"/>
      <c r="ENP289" s="44"/>
      <c r="ENQ289" s="44"/>
      <c r="ENR289" s="44"/>
      <c r="ENS289" s="44"/>
      <c r="ENT289" s="44"/>
      <c r="ENU289" s="44"/>
      <c r="ENV289" s="44"/>
      <c r="ENW289" s="44"/>
      <c r="ENX289" s="44"/>
      <c r="ENY289" s="44"/>
      <c r="ENZ289" s="44"/>
      <c r="EOA289" s="44"/>
      <c r="EOB289" s="44"/>
      <c r="EOC289" s="44"/>
      <c r="EOD289" s="44"/>
      <c r="EOE289" s="44"/>
      <c r="EOF289" s="44"/>
      <c r="EOG289" s="44"/>
      <c r="EOH289" s="44"/>
      <c r="EOI289" s="44"/>
      <c r="EOJ289" s="44"/>
      <c r="EOK289" s="44"/>
      <c r="EOL289" s="44"/>
      <c r="EOM289" s="44"/>
      <c r="EON289" s="44"/>
      <c r="EOO289" s="44"/>
      <c r="EOP289" s="44"/>
      <c r="EOQ289" s="44"/>
      <c r="EOR289" s="44"/>
      <c r="EOS289" s="44"/>
      <c r="EOT289" s="44"/>
      <c r="EOU289" s="44"/>
      <c r="EOV289" s="44"/>
      <c r="EOW289" s="44"/>
      <c r="EOX289" s="44"/>
      <c r="EOY289" s="44"/>
      <c r="EOZ289" s="44"/>
      <c r="EPA289" s="44"/>
      <c r="EPB289" s="44"/>
      <c r="EPC289" s="44"/>
      <c r="EPD289" s="44"/>
      <c r="EPE289" s="44"/>
      <c r="EPF289" s="44"/>
      <c r="EPG289" s="44"/>
      <c r="EPH289" s="44"/>
      <c r="EPI289" s="44"/>
      <c r="EPJ289" s="44"/>
      <c r="EPK289" s="44"/>
      <c r="EPL289" s="44"/>
      <c r="EPM289" s="44"/>
      <c r="EPN289" s="44"/>
      <c r="EPO289" s="44"/>
      <c r="EPP289" s="44"/>
      <c r="EPQ289" s="44"/>
      <c r="EPR289" s="44"/>
      <c r="EPS289" s="44"/>
      <c r="EPT289" s="44"/>
      <c r="EPU289" s="44"/>
      <c r="EPV289" s="44"/>
      <c r="EPW289" s="44"/>
      <c r="EPX289" s="44"/>
      <c r="EPY289" s="44"/>
      <c r="EPZ289" s="44"/>
      <c r="EQA289" s="44"/>
      <c r="EQB289" s="44"/>
      <c r="EQC289" s="44"/>
      <c r="EQD289" s="44"/>
      <c r="EQE289" s="44"/>
      <c r="EQF289" s="44"/>
      <c r="EQG289" s="44"/>
      <c r="EQH289" s="44"/>
      <c r="EQI289" s="44"/>
      <c r="EQJ289" s="44"/>
      <c r="EQK289" s="44"/>
      <c r="EQL289" s="44"/>
      <c r="EQM289" s="44"/>
      <c r="EQN289" s="44"/>
      <c r="EQO289" s="44"/>
      <c r="EQP289" s="44"/>
      <c r="EQQ289" s="44"/>
      <c r="EQR289" s="44"/>
      <c r="EQS289" s="44"/>
      <c r="EQT289" s="44"/>
      <c r="EQU289" s="44"/>
      <c r="EQV289" s="44"/>
      <c r="EQW289" s="44"/>
      <c r="EQX289" s="44"/>
      <c r="EQY289" s="44"/>
      <c r="EQZ289" s="44"/>
      <c r="ERA289" s="44"/>
      <c r="ERB289" s="44"/>
      <c r="ERC289" s="44"/>
      <c r="ERD289" s="44"/>
      <c r="ERE289" s="44"/>
      <c r="ERF289" s="44"/>
      <c r="ERG289" s="44"/>
      <c r="ERH289" s="44"/>
      <c r="ERI289" s="44"/>
      <c r="ERJ289" s="44"/>
      <c r="ERK289" s="44"/>
      <c r="ERL289" s="44"/>
      <c r="ERM289" s="44"/>
      <c r="ERN289" s="44"/>
      <c r="ERO289" s="44"/>
      <c r="ERP289" s="44"/>
      <c r="ERQ289" s="44"/>
      <c r="ERR289" s="44"/>
      <c r="ERS289" s="44"/>
      <c r="ERT289" s="44"/>
      <c r="ERU289" s="44"/>
      <c r="ERV289" s="44"/>
      <c r="ERW289" s="44"/>
      <c r="ERX289" s="44"/>
      <c r="ERY289" s="44"/>
      <c r="ERZ289" s="44"/>
      <c r="ESA289" s="44"/>
      <c r="ESB289" s="44"/>
      <c r="ESC289" s="44"/>
      <c r="ESD289" s="44"/>
      <c r="ESE289" s="44"/>
      <c r="ESF289" s="44"/>
      <c r="ESG289" s="44"/>
      <c r="ESH289" s="44"/>
      <c r="ESI289" s="44"/>
      <c r="ESJ289" s="44"/>
      <c r="ESK289" s="44"/>
      <c r="ESL289" s="44"/>
      <c r="ESM289" s="44"/>
      <c r="ESN289" s="44"/>
      <c r="ESO289" s="44"/>
      <c r="ESP289" s="44"/>
      <c r="ESQ289" s="44"/>
      <c r="ESR289" s="44"/>
      <c r="ESS289" s="44"/>
      <c r="EST289" s="44"/>
      <c r="ESU289" s="44"/>
      <c r="ESV289" s="44"/>
      <c r="ESW289" s="44"/>
      <c r="ESX289" s="44"/>
      <c r="ESY289" s="44"/>
      <c r="ESZ289" s="44"/>
      <c r="ETA289" s="44"/>
      <c r="ETB289" s="44"/>
      <c r="ETC289" s="44"/>
      <c r="ETD289" s="44"/>
      <c r="ETE289" s="44"/>
      <c r="ETF289" s="44"/>
      <c r="ETG289" s="44"/>
      <c r="ETH289" s="44"/>
      <c r="ETI289" s="44"/>
      <c r="ETJ289" s="44"/>
      <c r="ETK289" s="44"/>
      <c r="ETL289" s="44"/>
      <c r="ETM289" s="44"/>
      <c r="ETN289" s="44"/>
      <c r="ETO289" s="44"/>
      <c r="ETP289" s="44"/>
      <c r="ETQ289" s="44"/>
      <c r="ETR289" s="44"/>
      <c r="ETS289" s="44"/>
      <c r="ETT289" s="44"/>
      <c r="ETU289" s="44"/>
      <c r="ETV289" s="44"/>
      <c r="ETW289" s="44"/>
      <c r="ETX289" s="44"/>
      <c r="ETY289" s="44"/>
      <c r="ETZ289" s="44"/>
      <c r="EUA289" s="44"/>
      <c r="EUB289" s="44"/>
      <c r="EUC289" s="44"/>
      <c r="EUD289" s="44"/>
      <c r="EUE289" s="44"/>
      <c r="EUF289" s="44"/>
      <c r="EUG289" s="44"/>
      <c r="EUH289" s="44"/>
      <c r="EUI289" s="44"/>
      <c r="EUJ289" s="44"/>
      <c r="EUK289" s="44"/>
      <c r="EUL289" s="44"/>
      <c r="EUM289" s="44"/>
      <c r="EUN289" s="44"/>
      <c r="EUO289" s="44"/>
      <c r="EUP289" s="44"/>
      <c r="EUQ289" s="44"/>
      <c r="EUR289" s="44"/>
      <c r="EUS289" s="44"/>
      <c r="EUT289" s="44"/>
      <c r="EUU289" s="44"/>
      <c r="EUV289" s="44"/>
      <c r="EUW289" s="44"/>
      <c r="EUX289" s="44"/>
      <c r="EUY289" s="44"/>
      <c r="EUZ289" s="44"/>
      <c r="EVA289" s="44"/>
      <c r="EVB289" s="44"/>
      <c r="EVC289" s="44"/>
      <c r="EVD289" s="44"/>
      <c r="EVE289" s="44"/>
      <c r="EVF289" s="44"/>
      <c r="EVG289" s="44"/>
      <c r="EVH289" s="44"/>
      <c r="EVI289" s="44"/>
      <c r="EVJ289" s="44"/>
      <c r="EVK289" s="44"/>
      <c r="EVL289" s="44"/>
      <c r="EVM289" s="44"/>
      <c r="EVN289" s="44"/>
      <c r="EVO289" s="44"/>
      <c r="EVP289" s="44"/>
      <c r="EVQ289" s="44"/>
      <c r="EVR289" s="44"/>
      <c r="EVS289" s="44"/>
      <c r="EVT289" s="44"/>
      <c r="EVU289" s="44"/>
      <c r="EVV289" s="44"/>
      <c r="EVW289" s="44"/>
      <c r="EVX289" s="44"/>
      <c r="EVY289" s="44"/>
      <c r="EVZ289" s="44"/>
      <c r="EWA289" s="44"/>
      <c r="EWB289" s="44"/>
      <c r="EWC289" s="44"/>
      <c r="EWD289" s="44"/>
      <c r="EWE289" s="44"/>
      <c r="EWF289" s="44"/>
      <c r="EWG289" s="44"/>
      <c r="EWH289" s="44"/>
      <c r="EWI289" s="44"/>
      <c r="EWJ289" s="44"/>
      <c r="EWK289" s="44"/>
      <c r="EWL289" s="44"/>
      <c r="EWM289" s="44"/>
      <c r="EWN289" s="44"/>
      <c r="EWO289" s="44"/>
      <c r="EWP289" s="44"/>
      <c r="EWQ289" s="44"/>
      <c r="EWR289" s="44"/>
      <c r="EWS289" s="44"/>
      <c r="EWT289" s="44"/>
      <c r="EWU289" s="44"/>
      <c r="EWV289" s="44"/>
      <c r="EWW289" s="44"/>
      <c r="EWX289" s="44"/>
      <c r="EWY289" s="44"/>
      <c r="EWZ289" s="44"/>
      <c r="EXA289" s="44"/>
      <c r="EXB289" s="44"/>
      <c r="EXC289" s="44"/>
      <c r="EXD289" s="44"/>
      <c r="EXE289" s="44"/>
      <c r="EXF289" s="44"/>
      <c r="EXG289" s="44"/>
      <c r="EXH289" s="44"/>
      <c r="EXI289" s="44"/>
      <c r="EXJ289" s="44"/>
      <c r="EXK289" s="44"/>
      <c r="EXL289" s="44"/>
      <c r="EXM289" s="44"/>
      <c r="EXN289" s="44"/>
      <c r="EXO289" s="44"/>
      <c r="EXP289" s="44"/>
      <c r="EXQ289" s="44"/>
      <c r="EXR289" s="44"/>
      <c r="EXS289" s="44"/>
      <c r="EXT289" s="44"/>
      <c r="EXU289" s="44"/>
      <c r="EXV289" s="44"/>
      <c r="EXW289" s="44"/>
      <c r="EXX289" s="44"/>
      <c r="EXY289" s="44"/>
      <c r="EXZ289" s="44"/>
      <c r="EYA289" s="44"/>
      <c r="EYB289" s="44"/>
      <c r="EYC289" s="44"/>
      <c r="EYD289" s="44"/>
      <c r="EYE289" s="44"/>
      <c r="EYF289" s="44"/>
      <c r="EYG289" s="44"/>
      <c r="EYH289" s="44"/>
      <c r="EYI289" s="44"/>
      <c r="EYJ289" s="44"/>
      <c r="EYK289" s="44"/>
      <c r="EYL289" s="44"/>
      <c r="EYM289" s="44"/>
      <c r="EYN289" s="44"/>
      <c r="EYO289" s="44"/>
      <c r="EYP289" s="44"/>
      <c r="EYQ289" s="44"/>
      <c r="EYR289" s="44"/>
      <c r="EYS289" s="44"/>
      <c r="EYT289" s="44"/>
      <c r="EYU289" s="44"/>
      <c r="EYV289" s="44"/>
      <c r="EYW289" s="44"/>
      <c r="EYX289" s="44"/>
      <c r="EYY289" s="44"/>
      <c r="EYZ289" s="44"/>
      <c r="EZA289" s="44"/>
      <c r="EZB289" s="44"/>
      <c r="EZC289" s="44"/>
      <c r="EZD289" s="44"/>
      <c r="EZE289" s="44"/>
      <c r="EZF289" s="44"/>
      <c r="EZG289" s="44"/>
      <c r="EZH289" s="44"/>
      <c r="EZI289" s="44"/>
      <c r="EZJ289" s="44"/>
      <c r="EZK289" s="44"/>
      <c r="EZL289" s="44"/>
      <c r="EZM289" s="44"/>
      <c r="EZN289" s="44"/>
      <c r="EZO289" s="44"/>
      <c r="EZP289" s="44"/>
      <c r="EZQ289" s="44"/>
      <c r="EZR289" s="44"/>
      <c r="EZS289" s="44"/>
      <c r="EZT289" s="44"/>
      <c r="EZU289" s="44"/>
      <c r="EZV289" s="44"/>
      <c r="EZW289" s="44"/>
      <c r="EZX289" s="44"/>
      <c r="EZY289" s="44"/>
      <c r="EZZ289" s="44"/>
      <c r="FAA289" s="44"/>
      <c r="FAB289" s="44"/>
      <c r="FAC289" s="44"/>
      <c r="FAD289" s="44"/>
      <c r="FAE289" s="44"/>
      <c r="FAF289" s="44"/>
      <c r="FAG289" s="44"/>
      <c r="FAH289" s="44"/>
      <c r="FAI289" s="44"/>
      <c r="FAJ289" s="44"/>
      <c r="FAK289" s="44"/>
      <c r="FAL289" s="44"/>
      <c r="FAM289" s="44"/>
      <c r="FAN289" s="44"/>
      <c r="FAO289" s="44"/>
      <c r="FAP289" s="44"/>
      <c r="FAQ289" s="44"/>
      <c r="FAR289" s="44"/>
      <c r="FAS289" s="44"/>
      <c r="FAT289" s="44"/>
      <c r="FAU289" s="44"/>
      <c r="FAV289" s="44"/>
      <c r="FAW289" s="44"/>
      <c r="FAX289" s="44"/>
      <c r="FAY289" s="44"/>
      <c r="FAZ289" s="44"/>
      <c r="FBA289" s="44"/>
      <c r="FBB289" s="44"/>
      <c r="FBC289" s="44"/>
      <c r="FBD289" s="44"/>
      <c r="FBE289" s="44"/>
      <c r="FBF289" s="44"/>
      <c r="FBG289" s="44"/>
      <c r="FBH289" s="44"/>
      <c r="FBI289" s="44"/>
      <c r="FBJ289" s="44"/>
      <c r="FBK289" s="44"/>
      <c r="FBL289" s="44"/>
      <c r="FBM289" s="44"/>
      <c r="FBN289" s="44"/>
      <c r="FBO289" s="44"/>
      <c r="FBP289" s="44"/>
      <c r="FBQ289" s="44"/>
      <c r="FBR289" s="44"/>
      <c r="FBS289" s="44"/>
      <c r="FBT289" s="44"/>
      <c r="FBU289" s="44"/>
      <c r="FBV289" s="44"/>
      <c r="FBW289" s="44"/>
      <c r="FBX289" s="44"/>
      <c r="FBY289" s="44"/>
      <c r="FBZ289" s="44"/>
      <c r="FCA289" s="44"/>
      <c r="FCB289" s="44"/>
      <c r="FCC289" s="44"/>
      <c r="FCD289" s="44"/>
      <c r="FCE289" s="44"/>
      <c r="FCF289" s="44"/>
      <c r="FCG289" s="44"/>
      <c r="FCH289" s="44"/>
      <c r="FCI289" s="44"/>
      <c r="FCJ289" s="44"/>
      <c r="FCK289" s="44"/>
      <c r="FCL289" s="44"/>
      <c r="FCM289" s="44"/>
      <c r="FCN289" s="44"/>
      <c r="FCO289" s="44"/>
      <c r="FCP289" s="44"/>
      <c r="FCQ289" s="44"/>
      <c r="FCR289" s="44"/>
      <c r="FCS289" s="44"/>
      <c r="FCT289" s="44"/>
      <c r="FCU289" s="44"/>
      <c r="FCV289" s="44"/>
      <c r="FCW289" s="44"/>
      <c r="FCX289" s="44"/>
      <c r="FCY289" s="44"/>
      <c r="FCZ289" s="44"/>
      <c r="FDA289" s="44"/>
      <c r="FDB289" s="44"/>
      <c r="FDC289" s="44"/>
      <c r="FDD289" s="44"/>
      <c r="FDE289" s="44"/>
      <c r="FDF289" s="44"/>
      <c r="FDG289" s="44"/>
      <c r="FDH289" s="44"/>
      <c r="FDI289" s="44"/>
      <c r="FDJ289" s="44"/>
      <c r="FDK289" s="44"/>
      <c r="FDL289" s="44"/>
      <c r="FDM289" s="44"/>
      <c r="FDN289" s="44"/>
      <c r="FDO289" s="44"/>
      <c r="FDP289" s="44"/>
      <c r="FDQ289" s="44"/>
      <c r="FDR289" s="44"/>
      <c r="FDS289" s="44"/>
      <c r="FDT289" s="44"/>
      <c r="FDU289" s="44"/>
      <c r="FDV289" s="44"/>
      <c r="FDW289" s="44"/>
      <c r="FDX289" s="44"/>
      <c r="FDY289" s="44"/>
      <c r="FDZ289" s="44"/>
      <c r="FEA289" s="44"/>
      <c r="FEB289" s="44"/>
      <c r="FEC289" s="44"/>
      <c r="FED289" s="44"/>
      <c r="FEE289" s="44"/>
      <c r="FEF289" s="44"/>
      <c r="FEG289" s="44"/>
      <c r="FEH289" s="44"/>
      <c r="FEI289" s="44"/>
      <c r="FEJ289" s="44"/>
      <c r="FEK289" s="44"/>
      <c r="FEL289" s="44"/>
      <c r="FEM289" s="44"/>
      <c r="FEN289" s="44"/>
      <c r="FEO289" s="44"/>
      <c r="FEP289" s="44"/>
      <c r="FEQ289" s="44"/>
      <c r="FER289" s="44"/>
      <c r="FES289" s="44"/>
      <c r="FET289" s="44"/>
      <c r="FEU289" s="44"/>
      <c r="FEV289" s="44"/>
      <c r="FEW289" s="44"/>
      <c r="FEX289" s="44"/>
      <c r="FEY289" s="44"/>
      <c r="FEZ289" s="44"/>
      <c r="FFA289" s="44"/>
      <c r="FFB289" s="44"/>
      <c r="FFC289" s="44"/>
      <c r="FFD289" s="44"/>
      <c r="FFE289" s="44"/>
      <c r="FFF289" s="44"/>
      <c r="FFG289" s="44"/>
      <c r="FFH289" s="44"/>
      <c r="FFI289" s="44"/>
      <c r="FFJ289" s="44"/>
      <c r="FFK289" s="44"/>
      <c r="FFL289" s="44"/>
      <c r="FFM289" s="44"/>
      <c r="FFN289" s="44"/>
      <c r="FFO289" s="44"/>
      <c r="FFP289" s="44"/>
      <c r="FFQ289" s="44"/>
      <c r="FFR289" s="44"/>
      <c r="FFS289" s="44"/>
      <c r="FFT289" s="44"/>
      <c r="FFU289" s="44"/>
      <c r="FFV289" s="44"/>
      <c r="FFW289" s="44"/>
      <c r="FFX289" s="44"/>
      <c r="FFY289" s="44"/>
      <c r="FFZ289" s="44"/>
      <c r="FGA289" s="44"/>
      <c r="FGB289" s="44"/>
      <c r="FGC289" s="44"/>
      <c r="FGD289" s="44"/>
      <c r="FGE289" s="44"/>
      <c r="FGF289" s="44"/>
      <c r="FGG289" s="44"/>
      <c r="FGH289" s="44"/>
      <c r="FGI289" s="44"/>
      <c r="FGJ289" s="44"/>
      <c r="FGK289" s="44"/>
      <c r="FGL289" s="44"/>
      <c r="FGM289" s="44"/>
      <c r="FGN289" s="44"/>
      <c r="FGO289" s="44"/>
      <c r="FGP289" s="44"/>
      <c r="FGQ289" s="44"/>
      <c r="FGR289" s="44"/>
      <c r="FGS289" s="44"/>
      <c r="FGT289" s="44"/>
      <c r="FGU289" s="44"/>
      <c r="FGV289" s="44"/>
      <c r="FGW289" s="44"/>
      <c r="FGX289" s="44"/>
      <c r="FGY289" s="44"/>
      <c r="FGZ289" s="44"/>
      <c r="FHA289" s="44"/>
      <c r="FHB289" s="44"/>
      <c r="FHC289" s="44"/>
      <c r="FHD289" s="44"/>
      <c r="FHE289" s="44"/>
      <c r="FHF289" s="44"/>
      <c r="FHG289" s="44"/>
      <c r="FHH289" s="44"/>
      <c r="FHI289" s="44"/>
      <c r="FHJ289" s="44"/>
      <c r="FHK289" s="44"/>
      <c r="FHL289" s="44"/>
      <c r="FHM289" s="44"/>
      <c r="FHN289" s="44"/>
      <c r="FHO289" s="44"/>
      <c r="FHP289" s="44"/>
      <c r="FHQ289" s="44"/>
      <c r="FHR289" s="44"/>
      <c r="FHS289" s="44"/>
      <c r="FHT289" s="44"/>
      <c r="FHU289" s="44"/>
      <c r="FHV289" s="44"/>
      <c r="FHW289" s="44"/>
      <c r="FHX289" s="44"/>
      <c r="FHY289" s="44"/>
      <c r="FHZ289" s="44"/>
      <c r="FIA289" s="44"/>
      <c r="FIB289" s="44"/>
      <c r="FIC289" s="44"/>
      <c r="FID289" s="44"/>
      <c r="FIE289" s="44"/>
      <c r="FIF289" s="44"/>
      <c r="FIG289" s="44"/>
      <c r="FIH289" s="44"/>
      <c r="FII289" s="44"/>
      <c r="FIJ289" s="44"/>
      <c r="FIK289" s="44"/>
      <c r="FIL289" s="44"/>
      <c r="FIM289" s="44"/>
      <c r="FIN289" s="44"/>
      <c r="FIO289" s="44"/>
      <c r="FIP289" s="44"/>
      <c r="FIQ289" s="44"/>
      <c r="FIR289" s="44"/>
      <c r="FIS289" s="44"/>
      <c r="FIT289" s="44"/>
      <c r="FIU289" s="44"/>
      <c r="FIV289" s="44"/>
      <c r="FIW289" s="44"/>
      <c r="FIX289" s="44"/>
      <c r="FIY289" s="44"/>
      <c r="FIZ289" s="44"/>
      <c r="FJA289" s="44"/>
      <c r="FJB289" s="44"/>
      <c r="FJC289" s="44"/>
      <c r="FJD289" s="44"/>
      <c r="FJE289" s="44"/>
      <c r="FJF289" s="44"/>
      <c r="FJG289" s="44"/>
      <c r="FJH289" s="44"/>
      <c r="FJI289" s="44"/>
      <c r="FJJ289" s="44"/>
      <c r="FJK289" s="44"/>
      <c r="FJL289" s="44"/>
      <c r="FJM289" s="44"/>
      <c r="FJN289" s="44"/>
      <c r="FJO289" s="44"/>
      <c r="FJP289" s="44"/>
      <c r="FJQ289" s="44"/>
      <c r="FJR289" s="44"/>
      <c r="FJS289" s="44"/>
      <c r="FJT289" s="44"/>
      <c r="FJU289" s="44"/>
      <c r="FJV289" s="44"/>
      <c r="FJW289" s="44"/>
      <c r="FJX289" s="44"/>
      <c r="FJY289" s="44"/>
      <c r="FJZ289" s="44"/>
      <c r="FKA289" s="44"/>
      <c r="FKB289" s="44"/>
      <c r="FKC289" s="44"/>
      <c r="FKD289" s="44"/>
      <c r="FKE289" s="44"/>
      <c r="FKF289" s="44"/>
      <c r="FKG289" s="44"/>
      <c r="FKH289" s="44"/>
      <c r="FKI289" s="44"/>
      <c r="FKJ289" s="44"/>
      <c r="FKK289" s="44"/>
      <c r="FKL289" s="44"/>
      <c r="FKM289" s="44"/>
      <c r="FKN289" s="44"/>
      <c r="FKO289" s="44"/>
      <c r="FKP289" s="44"/>
      <c r="FKQ289" s="44"/>
      <c r="FKR289" s="44"/>
      <c r="FKS289" s="44"/>
      <c r="FKT289" s="44"/>
      <c r="FKU289" s="44"/>
      <c r="FKV289" s="44"/>
      <c r="FKW289" s="44"/>
      <c r="FKX289" s="44"/>
      <c r="FKY289" s="44"/>
      <c r="FKZ289" s="44"/>
      <c r="FLA289" s="44"/>
      <c r="FLB289" s="44"/>
      <c r="FLC289" s="44"/>
      <c r="FLD289" s="44"/>
      <c r="FLE289" s="44"/>
      <c r="FLF289" s="44"/>
      <c r="FLG289" s="44"/>
      <c r="FLH289" s="44"/>
      <c r="FLI289" s="44"/>
      <c r="FLJ289" s="44"/>
      <c r="FLK289" s="44"/>
      <c r="FLL289" s="44"/>
      <c r="FLM289" s="44"/>
      <c r="FLN289" s="44"/>
      <c r="FLO289" s="44"/>
      <c r="FLP289" s="44"/>
      <c r="FLQ289" s="44"/>
      <c r="FLR289" s="44"/>
      <c r="FLS289" s="44"/>
      <c r="FLT289" s="44"/>
      <c r="FLU289" s="44"/>
      <c r="FLV289" s="44"/>
      <c r="FLW289" s="44"/>
      <c r="FLX289" s="44"/>
      <c r="FLY289" s="44"/>
      <c r="FLZ289" s="44"/>
      <c r="FMA289" s="44"/>
      <c r="FMB289" s="44"/>
      <c r="FMC289" s="44"/>
      <c r="FMD289" s="44"/>
      <c r="FME289" s="44"/>
      <c r="FMF289" s="44"/>
      <c r="FMG289" s="44"/>
      <c r="FMH289" s="44"/>
      <c r="FMI289" s="44"/>
      <c r="FMJ289" s="44"/>
      <c r="FMK289" s="44"/>
      <c r="FML289" s="44"/>
      <c r="FMM289" s="44"/>
      <c r="FMN289" s="44"/>
      <c r="FMO289" s="44"/>
      <c r="FMP289" s="44"/>
      <c r="FMQ289" s="44"/>
      <c r="FMR289" s="44"/>
      <c r="FMS289" s="44"/>
      <c r="FMT289" s="44"/>
      <c r="FMU289" s="44"/>
      <c r="FMV289" s="44"/>
      <c r="FMW289" s="44"/>
      <c r="FMX289" s="44"/>
      <c r="FMY289" s="44"/>
      <c r="FMZ289" s="44"/>
      <c r="FNA289" s="44"/>
      <c r="FNB289" s="44"/>
      <c r="FNC289" s="44"/>
      <c r="FND289" s="44"/>
      <c r="FNE289" s="44"/>
      <c r="FNF289" s="44"/>
      <c r="FNG289" s="44"/>
      <c r="FNH289" s="44"/>
      <c r="FNI289" s="44"/>
      <c r="FNJ289" s="44"/>
      <c r="FNK289" s="44"/>
      <c r="FNL289" s="44"/>
      <c r="FNM289" s="44"/>
      <c r="FNN289" s="44"/>
      <c r="FNO289" s="44"/>
      <c r="FNP289" s="44"/>
      <c r="FNQ289" s="44"/>
      <c r="FNR289" s="44"/>
      <c r="FNS289" s="44"/>
      <c r="FNT289" s="44"/>
      <c r="FNU289" s="44"/>
      <c r="FNV289" s="44"/>
      <c r="FNW289" s="44"/>
      <c r="FNX289" s="44"/>
      <c r="FNY289" s="44"/>
      <c r="FNZ289" s="44"/>
      <c r="FOA289" s="44"/>
      <c r="FOB289" s="44"/>
      <c r="FOC289" s="44"/>
      <c r="FOD289" s="44"/>
      <c r="FOE289" s="44"/>
      <c r="FOF289" s="44"/>
      <c r="FOG289" s="44"/>
      <c r="FOH289" s="44"/>
      <c r="FOI289" s="44"/>
      <c r="FOJ289" s="44"/>
      <c r="FOK289" s="44"/>
      <c r="FOL289" s="44"/>
      <c r="FOM289" s="44"/>
      <c r="FON289" s="44"/>
      <c r="FOO289" s="44"/>
      <c r="FOP289" s="44"/>
      <c r="FOQ289" s="44"/>
      <c r="FOR289" s="44"/>
      <c r="FOS289" s="44"/>
      <c r="FOT289" s="44"/>
      <c r="FOU289" s="44"/>
      <c r="FOV289" s="44"/>
      <c r="FOW289" s="44"/>
      <c r="FOX289" s="44"/>
      <c r="FOY289" s="44"/>
      <c r="FOZ289" s="44"/>
      <c r="FPA289" s="44"/>
      <c r="FPB289" s="44"/>
      <c r="FPC289" s="44"/>
      <c r="FPD289" s="44"/>
      <c r="FPE289" s="44"/>
      <c r="FPF289" s="44"/>
      <c r="FPG289" s="44"/>
      <c r="FPH289" s="44"/>
      <c r="FPI289" s="44"/>
      <c r="FPJ289" s="44"/>
      <c r="FPK289" s="44"/>
      <c r="FPL289" s="44"/>
      <c r="FPM289" s="44"/>
      <c r="FPN289" s="44"/>
      <c r="FPO289" s="44"/>
      <c r="FPP289" s="44"/>
      <c r="FPQ289" s="44"/>
      <c r="FPR289" s="44"/>
      <c r="FPS289" s="44"/>
      <c r="FPT289" s="44"/>
      <c r="FPU289" s="44"/>
      <c r="FPV289" s="44"/>
      <c r="FPW289" s="44"/>
      <c r="FPX289" s="44"/>
      <c r="FPY289" s="44"/>
      <c r="FPZ289" s="44"/>
      <c r="FQA289" s="44"/>
      <c r="FQB289" s="44"/>
      <c r="FQC289" s="44"/>
      <c r="FQD289" s="44"/>
      <c r="FQE289" s="44"/>
      <c r="FQF289" s="44"/>
      <c r="FQG289" s="44"/>
      <c r="FQH289" s="44"/>
      <c r="FQI289" s="44"/>
      <c r="FQJ289" s="44"/>
      <c r="FQK289" s="44"/>
      <c r="FQL289" s="44"/>
      <c r="FQM289" s="44"/>
      <c r="FQN289" s="44"/>
      <c r="FQO289" s="44"/>
      <c r="FQP289" s="44"/>
      <c r="FQQ289" s="44"/>
      <c r="FQR289" s="44"/>
      <c r="FQS289" s="44"/>
      <c r="FQT289" s="44"/>
      <c r="FQU289" s="44"/>
      <c r="FQV289" s="44"/>
      <c r="FQW289" s="44"/>
      <c r="FQX289" s="44"/>
      <c r="FQY289" s="44"/>
      <c r="FQZ289" s="44"/>
      <c r="FRA289" s="44"/>
      <c r="FRB289" s="44"/>
      <c r="FRC289" s="44"/>
      <c r="FRD289" s="44"/>
      <c r="FRE289" s="44"/>
      <c r="FRF289" s="44"/>
      <c r="FRG289" s="44"/>
      <c r="FRH289" s="44"/>
      <c r="FRI289" s="44"/>
      <c r="FRJ289" s="44"/>
      <c r="FRK289" s="44"/>
      <c r="FRL289" s="44"/>
      <c r="FRM289" s="44"/>
      <c r="FRN289" s="44"/>
      <c r="FRO289" s="44"/>
      <c r="FRP289" s="44"/>
      <c r="FRQ289" s="44"/>
      <c r="FRR289" s="44"/>
      <c r="FRS289" s="44"/>
      <c r="FRT289" s="44"/>
      <c r="FRU289" s="44"/>
      <c r="FRV289" s="44"/>
      <c r="FRW289" s="44"/>
      <c r="FRX289" s="44"/>
      <c r="FRY289" s="44"/>
      <c r="FRZ289" s="44"/>
      <c r="FSA289" s="44"/>
      <c r="FSB289" s="44"/>
      <c r="FSC289" s="44"/>
      <c r="FSD289" s="44"/>
      <c r="FSE289" s="44"/>
      <c r="FSF289" s="44"/>
      <c r="FSG289" s="44"/>
      <c r="FSH289" s="44"/>
      <c r="FSI289" s="44"/>
      <c r="FSJ289" s="44"/>
      <c r="FSK289" s="44"/>
      <c r="FSL289" s="44"/>
      <c r="FSM289" s="44"/>
      <c r="FSN289" s="44"/>
      <c r="FSO289" s="44"/>
      <c r="FSP289" s="44"/>
      <c r="FSQ289" s="44"/>
      <c r="FSR289" s="44"/>
      <c r="FSS289" s="44"/>
      <c r="FST289" s="44"/>
      <c r="FSU289" s="44"/>
      <c r="FSV289" s="44"/>
      <c r="FSW289" s="44"/>
      <c r="FSX289" s="44"/>
      <c r="FSY289" s="44"/>
      <c r="FSZ289" s="44"/>
      <c r="FTA289" s="44"/>
      <c r="FTB289" s="44"/>
      <c r="FTC289" s="44"/>
      <c r="FTD289" s="44"/>
      <c r="FTE289" s="44"/>
      <c r="FTF289" s="44"/>
      <c r="FTG289" s="44"/>
      <c r="FTH289" s="44"/>
      <c r="FTI289" s="44"/>
      <c r="FTJ289" s="44"/>
      <c r="FTK289" s="44"/>
      <c r="FTL289" s="44"/>
      <c r="FTM289" s="44"/>
      <c r="FTN289" s="44"/>
      <c r="FTO289" s="44"/>
      <c r="FTP289" s="44"/>
      <c r="FTQ289" s="44"/>
      <c r="FTR289" s="44"/>
      <c r="FTS289" s="44"/>
      <c r="FTT289" s="44"/>
      <c r="FTU289" s="44"/>
      <c r="FTV289" s="44"/>
      <c r="FTW289" s="44"/>
      <c r="FTX289" s="44"/>
      <c r="FTY289" s="44"/>
      <c r="FTZ289" s="44"/>
      <c r="FUA289" s="44"/>
      <c r="FUB289" s="44"/>
      <c r="FUC289" s="44"/>
      <c r="FUD289" s="44"/>
      <c r="FUE289" s="44"/>
      <c r="FUF289" s="44"/>
      <c r="FUG289" s="44"/>
      <c r="FUH289" s="44"/>
      <c r="FUI289" s="44"/>
      <c r="FUJ289" s="44"/>
      <c r="FUK289" s="44"/>
      <c r="FUL289" s="44"/>
      <c r="FUM289" s="44"/>
      <c r="FUN289" s="44"/>
      <c r="FUO289" s="44"/>
      <c r="FUP289" s="44"/>
      <c r="FUQ289" s="44"/>
      <c r="FUR289" s="44"/>
      <c r="FUS289" s="44"/>
      <c r="FUT289" s="44"/>
      <c r="FUU289" s="44"/>
      <c r="FUV289" s="44"/>
      <c r="FUW289" s="44"/>
      <c r="FUX289" s="44"/>
      <c r="FUY289" s="44"/>
      <c r="FUZ289" s="44"/>
      <c r="FVA289" s="44"/>
      <c r="FVB289" s="44"/>
      <c r="FVC289" s="44"/>
      <c r="FVD289" s="44"/>
      <c r="FVE289" s="44"/>
      <c r="FVF289" s="44"/>
      <c r="FVG289" s="44"/>
      <c r="FVH289" s="44"/>
      <c r="FVI289" s="44"/>
      <c r="FVJ289" s="44"/>
      <c r="FVK289" s="44"/>
      <c r="FVL289" s="44"/>
      <c r="FVM289" s="44"/>
      <c r="FVN289" s="44"/>
      <c r="FVO289" s="44"/>
      <c r="FVP289" s="44"/>
      <c r="FVQ289" s="44"/>
      <c r="FVR289" s="44"/>
      <c r="FVS289" s="44"/>
      <c r="FVT289" s="44"/>
      <c r="FVU289" s="44"/>
      <c r="FVV289" s="44"/>
      <c r="FVW289" s="44"/>
      <c r="FVX289" s="44"/>
      <c r="FVY289" s="44"/>
      <c r="FVZ289" s="44"/>
      <c r="FWA289" s="44"/>
      <c r="FWB289" s="44"/>
      <c r="FWC289" s="44"/>
      <c r="FWD289" s="44"/>
      <c r="FWE289" s="44"/>
      <c r="FWF289" s="44"/>
      <c r="FWG289" s="44"/>
      <c r="FWH289" s="44"/>
      <c r="FWI289" s="44"/>
      <c r="FWJ289" s="44"/>
      <c r="FWK289" s="44"/>
      <c r="FWL289" s="44"/>
      <c r="FWM289" s="44"/>
      <c r="FWN289" s="44"/>
      <c r="FWO289" s="44"/>
      <c r="FWP289" s="44"/>
      <c r="FWQ289" s="44"/>
      <c r="FWR289" s="44"/>
      <c r="FWS289" s="44"/>
      <c r="FWT289" s="44"/>
      <c r="FWU289" s="44"/>
      <c r="FWV289" s="44"/>
      <c r="FWW289" s="44"/>
      <c r="FWX289" s="44"/>
      <c r="FWY289" s="44"/>
      <c r="FWZ289" s="44"/>
      <c r="FXA289" s="44"/>
      <c r="FXB289" s="44"/>
      <c r="FXC289" s="44"/>
      <c r="FXD289" s="44"/>
      <c r="FXE289" s="44"/>
      <c r="FXF289" s="44"/>
      <c r="FXG289" s="44"/>
      <c r="FXH289" s="44"/>
      <c r="FXI289" s="44"/>
      <c r="FXJ289" s="44"/>
      <c r="FXK289" s="44"/>
      <c r="FXL289" s="44"/>
      <c r="FXM289" s="44"/>
      <c r="FXN289" s="44"/>
      <c r="FXO289" s="44"/>
      <c r="FXP289" s="44"/>
      <c r="FXQ289" s="44"/>
      <c r="FXR289" s="44"/>
      <c r="FXS289" s="44"/>
      <c r="FXT289" s="44"/>
      <c r="FXU289" s="44"/>
      <c r="FXV289" s="44"/>
      <c r="FXW289" s="44"/>
      <c r="FXX289" s="44"/>
      <c r="FXY289" s="44"/>
      <c r="FXZ289" s="44"/>
      <c r="FYA289" s="44"/>
      <c r="FYB289" s="44"/>
      <c r="FYC289" s="44"/>
      <c r="FYD289" s="44"/>
      <c r="FYE289" s="44"/>
      <c r="FYF289" s="44"/>
      <c r="FYG289" s="44"/>
      <c r="FYH289" s="44"/>
      <c r="FYI289" s="44"/>
      <c r="FYJ289" s="44"/>
      <c r="FYK289" s="44"/>
      <c r="FYL289" s="44"/>
      <c r="FYM289" s="44"/>
      <c r="FYN289" s="44"/>
      <c r="FYO289" s="44"/>
      <c r="FYP289" s="44"/>
      <c r="FYQ289" s="44"/>
      <c r="FYR289" s="44"/>
      <c r="FYS289" s="44"/>
      <c r="FYT289" s="44"/>
      <c r="FYU289" s="44"/>
      <c r="FYV289" s="44"/>
      <c r="FYW289" s="44"/>
      <c r="FYX289" s="44"/>
      <c r="FYY289" s="44"/>
      <c r="FYZ289" s="44"/>
      <c r="FZA289" s="44"/>
      <c r="FZB289" s="44"/>
      <c r="FZC289" s="44"/>
      <c r="FZD289" s="44"/>
      <c r="FZE289" s="44"/>
      <c r="FZF289" s="44"/>
      <c r="FZG289" s="44"/>
      <c r="FZH289" s="44"/>
      <c r="FZI289" s="44"/>
      <c r="FZJ289" s="44"/>
      <c r="FZK289" s="44"/>
      <c r="FZL289" s="44"/>
      <c r="FZM289" s="44"/>
      <c r="FZN289" s="44"/>
      <c r="FZO289" s="44"/>
      <c r="FZP289" s="44"/>
      <c r="FZQ289" s="44"/>
      <c r="FZR289" s="44"/>
      <c r="FZS289" s="44"/>
      <c r="FZT289" s="44"/>
      <c r="FZU289" s="44"/>
      <c r="FZV289" s="44"/>
      <c r="FZW289" s="44"/>
      <c r="FZX289" s="44"/>
      <c r="FZY289" s="44"/>
      <c r="FZZ289" s="44"/>
      <c r="GAA289" s="44"/>
      <c r="GAB289" s="44"/>
      <c r="GAC289" s="44"/>
      <c r="GAD289" s="44"/>
      <c r="GAE289" s="44"/>
      <c r="GAF289" s="44"/>
      <c r="GAG289" s="44"/>
      <c r="GAH289" s="44"/>
      <c r="GAI289" s="44"/>
      <c r="GAJ289" s="44"/>
      <c r="GAK289" s="44"/>
      <c r="GAL289" s="44"/>
      <c r="GAM289" s="44"/>
      <c r="GAN289" s="44"/>
      <c r="GAO289" s="44"/>
      <c r="GAP289" s="44"/>
      <c r="GAQ289" s="44"/>
      <c r="GAR289" s="44"/>
      <c r="GAS289" s="44"/>
      <c r="GAT289" s="44"/>
      <c r="GAU289" s="44"/>
      <c r="GAV289" s="44"/>
      <c r="GAW289" s="44"/>
      <c r="GAX289" s="44"/>
      <c r="GAY289" s="44"/>
      <c r="GAZ289" s="44"/>
      <c r="GBA289" s="44"/>
      <c r="GBB289" s="44"/>
      <c r="GBC289" s="44"/>
      <c r="GBD289" s="44"/>
      <c r="GBE289" s="44"/>
      <c r="GBF289" s="44"/>
      <c r="GBG289" s="44"/>
      <c r="GBH289" s="44"/>
      <c r="GBI289" s="44"/>
      <c r="GBJ289" s="44"/>
      <c r="GBK289" s="44"/>
      <c r="GBL289" s="44"/>
      <c r="GBM289" s="44"/>
      <c r="GBN289" s="44"/>
      <c r="GBO289" s="44"/>
      <c r="GBP289" s="44"/>
      <c r="GBQ289" s="44"/>
      <c r="GBR289" s="44"/>
      <c r="GBS289" s="44"/>
      <c r="GBT289" s="44"/>
      <c r="GBU289" s="44"/>
      <c r="GBV289" s="44"/>
      <c r="GBW289" s="44"/>
      <c r="GBX289" s="44"/>
      <c r="GBY289" s="44"/>
      <c r="GBZ289" s="44"/>
      <c r="GCA289" s="44"/>
      <c r="GCB289" s="44"/>
      <c r="GCC289" s="44"/>
      <c r="GCD289" s="44"/>
      <c r="GCE289" s="44"/>
      <c r="GCF289" s="44"/>
      <c r="GCG289" s="44"/>
      <c r="GCH289" s="44"/>
      <c r="GCI289" s="44"/>
      <c r="GCJ289" s="44"/>
      <c r="GCK289" s="44"/>
      <c r="GCL289" s="44"/>
      <c r="GCM289" s="44"/>
      <c r="GCN289" s="44"/>
      <c r="GCO289" s="44"/>
      <c r="GCP289" s="44"/>
      <c r="GCQ289" s="44"/>
      <c r="GCR289" s="44"/>
      <c r="GCS289" s="44"/>
      <c r="GCT289" s="44"/>
      <c r="GCU289" s="44"/>
      <c r="GCV289" s="44"/>
      <c r="GCW289" s="44"/>
      <c r="GCX289" s="44"/>
      <c r="GCY289" s="44"/>
      <c r="GCZ289" s="44"/>
      <c r="GDA289" s="44"/>
      <c r="GDB289" s="44"/>
      <c r="GDC289" s="44"/>
      <c r="GDD289" s="44"/>
      <c r="GDE289" s="44"/>
      <c r="GDF289" s="44"/>
      <c r="GDG289" s="44"/>
      <c r="GDH289" s="44"/>
      <c r="GDI289" s="44"/>
      <c r="GDJ289" s="44"/>
      <c r="GDK289" s="44"/>
      <c r="GDL289" s="44"/>
      <c r="GDM289" s="44"/>
      <c r="GDN289" s="44"/>
      <c r="GDO289" s="44"/>
      <c r="GDP289" s="44"/>
      <c r="GDQ289" s="44"/>
      <c r="GDR289" s="44"/>
      <c r="GDS289" s="44"/>
      <c r="GDT289" s="44"/>
      <c r="GDU289" s="44"/>
      <c r="GDV289" s="44"/>
      <c r="GDW289" s="44"/>
      <c r="GDX289" s="44"/>
      <c r="GDY289" s="44"/>
      <c r="GDZ289" s="44"/>
      <c r="GEA289" s="44"/>
      <c r="GEB289" s="44"/>
      <c r="GEC289" s="44"/>
      <c r="GED289" s="44"/>
      <c r="GEE289" s="44"/>
      <c r="GEF289" s="44"/>
      <c r="GEG289" s="44"/>
      <c r="GEH289" s="44"/>
      <c r="GEI289" s="44"/>
      <c r="GEJ289" s="44"/>
      <c r="GEK289" s="44"/>
      <c r="GEL289" s="44"/>
      <c r="GEM289" s="44"/>
      <c r="GEN289" s="44"/>
      <c r="GEO289" s="44"/>
      <c r="GEP289" s="44"/>
      <c r="GEQ289" s="44"/>
      <c r="GER289" s="44"/>
      <c r="GES289" s="44"/>
      <c r="GET289" s="44"/>
      <c r="GEU289" s="44"/>
      <c r="GEV289" s="44"/>
      <c r="GEW289" s="44"/>
      <c r="GEX289" s="44"/>
      <c r="GEY289" s="44"/>
      <c r="GEZ289" s="44"/>
      <c r="GFA289" s="44"/>
      <c r="GFB289" s="44"/>
      <c r="GFC289" s="44"/>
      <c r="GFD289" s="44"/>
      <c r="GFE289" s="44"/>
      <c r="GFF289" s="44"/>
      <c r="GFG289" s="44"/>
      <c r="GFH289" s="44"/>
      <c r="GFI289" s="44"/>
      <c r="GFJ289" s="44"/>
      <c r="GFK289" s="44"/>
      <c r="GFL289" s="44"/>
      <c r="GFM289" s="44"/>
      <c r="GFN289" s="44"/>
      <c r="GFO289" s="44"/>
      <c r="GFP289" s="44"/>
      <c r="GFQ289" s="44"/>
      <c r="GFR289" s="44"/>
      <c r="GFS289" s="44"/>
      <c r="GFT289" s="44"/>
      <c r="GFU289" s="44"/>
      <c r="GFV289" s="44"/>
      <c r="GFW289" s="44"/>
      <c r="GFX289" s="44"/>
      <c r="GFY289" s="44"/>
      <c r="GFZ289" s="44"/>
      <c r="GGA289" s="44"/>
      <c r="GGB289" s="44"/>
      <c r="GGC289" s="44"/>
      <c r="GGD289" s="44"/>
      <c r="GGE289" s="44"/>
      <c r="GGF289" s="44"/>
      <c r="GGG289" s="44"/>
      <c r="GGH289" s="44"/>
      <c r="GGI289" s="44"/>
      <c r="GGJ289" s="44"/>
      <c r="GGK289" s="44"/>
      <c r="GGL289" s="44"/>
      <c r="GGM289" s="44"/>
      <c r="GGN289" s="44"/>
      <c r="GGO289" s="44"/>
      <c r="GGP289" s="44"/>
      <c r="GGQ289" s="44"/>
      <c r="GGR289" s="44"/>
      <c r="GGS289" s="44"/>
      <c r="GGT289" s="44"/>
      <c r="GGU289" s="44"/>
      <c r="GGV289" s="44"/>
      <c r="GGW289" s="44"/>
      <c r="GGX289" s="44"/>
      <c r="GGY289" s="44"/>
      <c r="GGZ289" s="44"/>
      <c r="GHA289" s="44"/>
      <c r="GHB289" s="44"/>
      <c r="GHC289" s="44"/>
      <c r="GHD289" s="44"/>
      <c r="GHE289" s="44"/>
      <c r="GHF289" s="44"/>
      <c r="GHG289" s="44"/>
      <c r="GHH289" s="44"/>
      <c r="GHI289" s="44"/>
      <c r="GHJ289" s="44"/>
      <c r="GHK289" s="44"/>
      <c r="GHL289" s="44"/>
      <c r="GHM289" s="44"/>
      <c r="GHN289" s="44"/>
      <c r="GHO289" s="44"/>
      <c r="GHP289" s="44"/>
      <c r="GHQ289" s="44"/>
      <c r="GHR289" s="44"/>
      <c r="GHS289" s="44"/>
      <c r="GHT289" s="44"/>
      <c r="GHU289" s="44"/>
      <c r="GHV289" s="44"/>
      <c r="GHW289" s="44"/>
      <c r="GHX289" s="44"/>
      <c r="GHY289" s="44"/>
      <c r="GHZ289" s="44"/>
      <c r="GIA289" s="44"/>
      <c r="GIB289" s="44"/>
      <c r="GIC289" s="44"/>
      <c r="GID289" s="44"/>
      <c r="GIE289" s="44"/>
      <c r="GIF289" s="44"/>
      <c r="GIG289" s="44"/>
      <c r="GIH289" s="44"/>
      <c r="GII289" s="44"/>
      <c r="GIJ289" s="44"/>
      <c r="GIK289" s="44"/>
      <c r="GIL289" s="44"/>
      <c r="GIM289" s="44"/>
      <c r="GIN289" s="44"/>
      <c r="GIO289" s="44"/>
      <c r="GIP289" s="44"/>
      <c r="GIQ289" s="44"/>
      <c r="GIR289" s="44"/>
      <c r="GIS289" s="44"/>
      <c r="GIT289" s="44"/>
      <c r="GIU289" s="44"/>
      <c r="GIV289" s="44"/>
      <c r="GIW289" s="44"/>
      <c r="GIX289" s="44"/>
      <c r="GIY289" s="44"/>
      <c r="GIZ289" s="44"/>
      <c r="GJA289" s="44"/>
      <c r="GJB289" s="44"/>
      <c r="GJC289" s="44"/>
      <c r="GJD289" s="44"/>
      <c r="GJE289" s="44"/>
      <c r="GJF289" s="44"/>
      <c r="GJG289" s="44"/>
      <c r="GJH289" s="44"/>
      <c r="GJI289" s="44"/>
      <c r="GJJ289" s="44"/>
      <c r="GJK289" s="44"/>
      <c r="GJL289" s="44"/>
      <c r="GJM289" s="44"/>
      <c r="GJN289" s="44"/>
      <c r="GJO289" s="44"/>
      <c r="GJP289" s="44"/>
      <c r="GJQ289" s="44"/>
      <c r="GJR289" s="44"/>
      <c r="GJS289" s="44"/>
      <c r="GJT289" s="44"/>
      <c r="GJU289" s="44"/>
      <c r="GJV289" s="44"/>
      <c r="GJW289" s="44"/>
      <c r="GJX289" s="44"/>
      <c r="GJY289" s="44"/>
      <c r="GJZ289" s="44"/>
      <c r="GKA289" s="44"/>
      <c r="GKB289" s="44"/>
      <c r="GKC289" s="44"/>
      <c r="GKD289" s="44"/>
      <c r="GKE289" s="44"/>
      <c r="GKF289" s="44"/>
      <c r="GKG289" s="44"/>
      <c r="GKH289" s="44"/>
      <c r="GKI289" s="44"/>
      <c r="GKJ289" s="44"/>
      <c r="GKK289" s="44"/>
      <c r="GKL289" s="44"/>
      <c r="GKM289" s="44"/>
      <c r="GKN289" s="44"/>
      <c r="GKO289" s="44"/>
      <c r="GKP289" s="44"/>
      <c r="GKQ289" s="44"/>
      <c r="GKR289" s="44"/>
      <c r="GKS289" s="44"/>
      <c r="GKT289" s="44"/>
      <c r="GKU289" s="44"/>
      <c r="GKV289" s="44"/>
      <c r="GKW289" s="44"/>
      <c r="GKX289" s="44"/>
      <c r="GKY289" s="44"/>
      <c r="GKZ289" s="44"/>
      <c r="GLA289" s="44"/>
      <c r="GLB289" s="44"/>
      <c r="GLC289" s="44"/>
      <c r="GLD289" s="44"/>
      <c r="GLE289" s="44"/>
      <c r="GLF289" s="44"/>
      <c r="GLG289" s="44"/>
      <c r="GLH289" s="44"/>
      <c r="GLI289" s="44"/>
      <c r="GLJ289" s="44"/>
      <c r="GLK289" s="44"/>
      <c r="GLL289" s="44"/>
      <c r="GLM289" s="44"/>
      <c r="GLN289" s="44"/>
      <c r="GLO289" s="44"/>
      <c r="GLP289" s="44"/>
      <c r="GLQ289" s="44"/>
      <c r="GLR289" s="44"/>
      <c r="GLS289" s="44"/>
      <c r="GLT289" s="44"/>
      <c r="GLU289" s="44"/>
      <c r="GLV289" s="44"/>
      <c r="GLW289" s="44"/>
      <c r="GLX289" s="44"/>
      <c r="GLY289" s="44"/>
      <c r="GLZ289" s="44"/>
      <c r="GMA289" s="44"/>
      <c r="GMB289" s="44"/>
      <c r="GMC289" s="44"/>
      <c r="GMD289" s="44"/>
      <c r="GME289" s="44"/>
      <c r="GMF289" s="44"/>
      <c r="GMG289" s="44"/>
      <c r="GMH289" s="44"/>
      <c r="GMI289" s="44"/>
      <c r="GMJ289" s="44"/>
      <c r="GMK289" s="44"/>
      <c r="GML289" s="44"/>
      <c r="GMM289" s="44"/>
      <c r="GMN289" s="44"/>
      <c r="GMO289" s="44"/>
      <c r="GMP289" s="44"/>
      <c r="GMQ289" s="44"/>
      <c r="GMR289" s="44"/>
      <c r="GMS289" s="44"/>
      <c r="GMT289" s="44"/>
      <c r="GMU289" s="44"/>
      <c r="GMV289" s="44"/>
      <c r="GMW289" s="44"/>
      <c r="GMX289" s="44"/>
      <c r="GMY289" s="44"/>
      <c r="GMZ289" s="44"/>
      <c r="GNA289" s="44"/>
      <c r="GNB289" s="44"/>
      <c r="GNC289" s="44"/>
      <c r="GND289" s="44"/>
      <c r="GNE289" s="44"/>
      <c r="GNF289" s="44"/>
      <c r="GNG289" s="44"/>
      <c r="GNH289" s="44"/>
      <c r="GNI289" s="44"/>
      <c r="GNJ289" s="44"/>
      <c r="GNK289" s="44"/>
      <c r="GNL289" s="44"/>
      <c r="GNM289" s="44"/>
      <c r="GNN289" s="44"/>
      <c r="GNO289" s="44"/>
      <c r="GNP289" s="44"/>
      <c r="GNQ289" s="44"/>
      <c r="GNR289" s="44"/>
      <c r="GNS289" s="44"/>
      <c r="GNT289" s="44"/>
      <c r="GNU289" s="44"/>
      <c r="GNV289" s="44"/>
      <c r="GNW289" s="44"/>
      <c r="GNX289" s="44"/>
      <c r="GNY289" s="44"/>
      <c r="GNZ289" s="44"/>
      <c r="GOA289" s="44"/>
      <c r="GOB289" s="44"/>
      <c r="GOC289" s="44"/>
      <c r="GOD289" s="44"/>
      <c r="GOE289" s="44"/>
      <c r="GOF289" s="44"/>
      <c r="GOG289" s="44"/>
      <c r="GOH289" s="44"/>
      <c r="GOI289" s="44"/>
      <c r="GOJ289" s="44"/>
      <c r="GOK289" s="44"/>
      <c r="GOL289" s="44"/>
      <c r="GOM289" s="44"/>
      <c r="GON289" s="44"/>
      <c r="GOO289" s="44"/>
      <c r="GOP289" s="44"/>
      <c r="GOQ289" s="44"/>
      <c r="GOR289" s="44"/>
      <c r="GOS289" s="44"/>
      <c r="GOT289" s="44"/>
      <c r="GOU289" s="44"/>
      <c r="GOV289" s="44"/>
      <c r="GOW289" s="44"/>
      <c r="GOX289" s="44"/>
      <c r="GOY289" s="44"/>
      <c r="GOZ289" s="44"/>
      <c r="GPA289" s="44"/>
      <c r="GPB289" s="44"/>
      <c r="GPC289" s="44"/>
      <c r="GPD289" s="44"/>
      <c r="GPE289" s="44"/>
      <c r="GPF289" s="44"/>
      <c r="GPG289" s="44"/>
      <c r="GPH289" s="44"/>
      <c r="GPI289" s="44"/>
      <c r="GPJ289" s="44"/>
      <c r="GPK289" s="44"/>
      <c r="GPL289" s="44"/>
      <c r="GPM289" s="44"/>
      <c r="GPN289" s="44"/>
      <c r="GPO289" s="44"/>
      <c r="GPP289" s="44"/>
      <c r="GPQ289" s="44"/>
      <c r="GPR289" s="44"/>
      <c r="GPS289" s="44"/>
      <c r="GPT289" s="44"/>
      <c r="GPU289" s="44"/>
      <c r="GPV289" s="44"/>
      <c r="GPW289" s="44"/>
      <c r="GPX289" s="44"/>
      <c r="GPY289" s="44"/>
      <c r="GPZ289" s="44"/>
      <c r="GQA289" s="44"/>
      <c r="GQB289" s="44"/>
      <c r="GQC289" s="44"/>
      <c r="GQD289" s="44"/>
      <c r="GQE289" s="44"/>
      <c r="GQF289" s="44"/>
      <c r="GQG289" s="44"/>
      <c r="GQH289" s="44"/>
      <c r="GQI289" s="44"/>
      <c r="GQJ289" s="44"/>
      <c r="GQK289" s="44"/>
      <c r="GQL289" s="44"/>
      <c r="GQM289" s="44"/>
      <c r="GQN289" s="44"/>
      <c r="GQO289" s="44"/>
      <c r="GQP289" s="44"/>
      <c r="GQQ289" s="44"/>
      <c r="GQR289" s="44"/>
      <c r="GQS289" s="44"/>
      <c r="GQT289" s="44"/>
      <c r="GQU289" s="44"/>
      <c r="GQV289" s="44"/>
      <c r="GQW289" s="44"/>
      <c r="GQX289" s="44"/>
      <c r="GQY289" s="44"/>
      <c r="GQZ289" s="44"/>
      <c r="GRA289" s="44"/>
      <c r="GRB289" s="44"/>
      <c r="GRC289" s="44"/>
      <c r="GRD289" s="44"/>
      <c r="GRE289" s="44"/>
      <c r="GRF289" s="44"/>
      <c r="GRG289" s="44"/>
      <c r="GRH289" s="44"/>
      <c r="GRI289" s="44"/>
      <c r="GRJ289" s="44"/>
      <c r="GRK289" s="44"/>
      <c r="GRL289" s="44"/>
      <c r="GRM289" s="44"/>
      <c r="GRN289" s="44"/>
      <c r="GRO289" s="44"/>
      <c r="GRP289" s="44"/>
      <c r="GRQ289" s="44"/>
      <c r="GRR289" s="44"/>
      <c r="GRS289" s="44"/>
      <c r="GRT289" s="44"/>
      <c r="GRU289" s="44"/>
      <c r="GRV289" s="44"/>
      <c r="GRW289" s="44"/>
      <c r="GRX289" s="44"/>
      <c r="GRY289" s="44"/>
      <c r="GRZ289" s="44"/>
      <c r="GSA289" s="44"/>
      <c r="GSB289" s="44"/>
      <c r="GSC289" s="44"/>
      <c r="GSD289" s="44"/>
      <c r="GSE289" s="44"/>
      <c r="GSF289" s="44"/>
      <c r="GSG289" s="44"/>
      <c r="GSH289" s="44"/>
      <c r="GSI289" s="44"/>
      <c r="GSJ289" s="44"/>
      <c r="GSK289" s="44"/>
      <c r="GSL289" s="44"/>
      <c r="GSM289" s="44"/>
      <c r="GSN289" s="44"/>
      <c r="GSO289" s="44"/>
      <c r="GSP289" s="44"/>
      <c r="GSQ289" s="44"/>
      <c r="GSR289" s="44"/>
      <c r="GSS289" s="44"/>
      <c r="GST289" s="44"/>
      <c r="GSU289" s="44"/>
      <c r="GSV289" s="44"/>
      <c r="GSW289" s="44"/>
      <c r="GSX289" s="44"/>
      <c r="GSY289" s="44"/>
      <c r="GSZ289" s="44"/>
      <c r="GTA289" s="44"/>
      <c r="GTB289" s="44"/>
      <c r="GTC289" s="44"/>
      <c r="GTD289" s="44"/>
      <c r="GTE289" s="44"/>
      <c r="GTF289" s="44"/>
      <c r="GTG289" s="44"/>
      <c r="GTH289" s="44"/>
      <c r="GTI289" s="44"/>
      <c r="GTJ289" s="44"/>
      <c r="GTK289" s="44"/>
      <c r="GTL289" s="44"/>
      <c r="GTM289" s="44"/>
      <c r="GTN289" s="44"/>
      <c r="GTO289" s="44"/>
      <c r="GTP289" s="44"/>
      <c r="GTQ289" s="44"/>
      <c r="GTR289" s="44"/>
      <c r="GTS289" s="44"/>
      <c r="GTT289" s="44"/>
      <c r="GTU289" s="44"/>
      <c r="GTV289" s="44"/>
      <c r="GTW289" s="44"/>
      <c r="GTX289" s="44"/>
      <c r="GTY289" s="44"/>
      <c r="GTZ289" s="44"/>
      <c r="GUA289" s="44"/>
      <c r="GUB289" s="44"/>
      <c r="GUC289" s="44"/>
      <c r="GUD289" s="44"/>
      <c r="GUE289" s="44"/>
      <c r="GUF289" s="44"/>
      <c r="GUG289" s="44"/>
      <c r="GUH289" s="44"/>
      <c r="GUI289" s="44"/>
      <c r="GUJ289" s="44"/>
      <c r="GUK289" s="44"/>
      <c r="GUL289" s="44"/>
      <c r="GUM289" s="44"/>
      <c r="GUN289" s="44"/>
      <c r="GUO289" s="44"/>
      <c r="GUP289" s="44"/>
      <c r="GUQ289" s="44"/>
      <c r="GUR289" s="44"/>
      <c r="GUS289" s="44"/>
      <c r="GUT289" s="44"/>
      <c r="GUU289" s="44"/>
      <c r="GUV289" s="44"/>
      <c r="GUW289" s="44"/>
      <c r="GUX289" s="44"/>
      <c r="GUY289" s="44"/>
      <c r="GUZ289" s="44"/>
      <c r="GVA289" s="44"/>
      <c r="GVB289" s="44"/>
      <c r="GVC289" s="44"/>
      <c r="GVD289" s="44"/>
      <c r="GVE289" s="44"/>
      <c r="GVF289" s="44"/>
      <c r="GVG289" s="44"/>
      <c r="GVH289" s="44"/>
      <c r="GVI289" s="44"/>
      <c r="GVJ289" s="44"/>
      <c r="GVK289" s="44"/>
      <c r="GVL289" s="44"/>
      <c r="GVM289" s="44"/>
      <c r="GVN289" s="44"/>
      <c r="GVO289" s="44"/>
      <c r="GVP289" s="44"/>
      <c r="GVQ289" s="44"/>
      <c r="GVR289" s="44"/>
      <c r="GVS289" s="44"/>
      <c r="GVT289" s="44"/>
      <c r="GVU289" s="44"/>
      <c r="GVV289" s="44"/>
      <c r="GVW289" s="44"/>
      <c r="GVX289" s="44"/>
      <c r="GVY289" s="44"/>
      <c r="GVZ289" s="44"/>
      <c r="GWA289" s="44"/>
      <c r="GWB289" s="44"/>
      <c r="GWC289" s="44"/>
      <c r="GWD289" s="44"/>
      <c r="GWE289" s="44"/>
      <c r="GWF289" s="44"/>
      <c r="GWG289" s="44"/>
      <c r="GWH289" s="44"/>
      <c r="GWI289" s="44"/>
      <c r="GWJ289" s="44"/>
      <c r="GWK289" s="44"/>
      <c r="GWL289" s="44"/>
      <c r="GWM289" s="44"/>
      <c r="GWN289" s="44"/>
      <c r="GWO289" s="44"/>
      <c r="GWP289" s="44"/>
      <c r="GWQ289" s="44"/>
      <c r="GWR289" s="44"/>
      <c r="GWS289" s="44"/>
      <c r="GWT289" s="44"/>
      <c r="GWU289" s="44"/>
      <c r="GWV289" s="44"/>
      <c r="GWW289" s="44"/>
      <c r="GWX289" s="44"/>
      <c r="GWY289" s="44"/>
      <c r="GWZ289" s="44"/>
      <c r="GXA289" s="44"/>
      <c r="GXB289" s="44"/>
      <c r="GXC289" s="44"/>
      <c r="GXD289" s="44"/>
      <c r="GXE289" s="44"/>
      <c r="GXF289" s="44"/>
      <c r="GXG289" s="44"/>
      <c r="GXH289" s="44"/>
      <c r="GXI289" s="44"/>
      <c r="GXJ289" s="44"/>
      <c r="GXK289" s="44"/>
      <c r="GXL289" s="44"/>
      <c r="GXM289" s="44"/>
      <c r="GXN289" s="44"/>
      <c r="GXO289" s="44"/>
      <c r="GXP289" s="44"/>
      <c r="GXQ289" s="44"/>
      <c r="GXR289" s="44"/>
      <c r="GXS289" s="44"/>
      <c r="GXT289" s="44"/>
      <c r="GXU289" s="44"/>
      <c r="GXV289" s="44"/>
      <c r="GXW289" s="44"/>
      <c r="GXX289" s="44"/>
      <c r="GXY289" s="44"/>
      <c r="GXZ289" s="44"/>
      <c r="GYA289" s="44"/>
      <c r="GYB289" s="44"/>
      <c r="GYC289" s="44"/>
      <c r="GYD289" s="44"/>
      <c r="GYE289" s="44"/>
      <c r="GYF289" s="44"/>
      <c r="GYG289" s="44"/>
      <c r="GYH289" s="44"/>
      <c r="GYI289" s="44"/>
      <c r="GYJ289" s="44"/>
      <c r="GYK289" s="44"/>
      <c r="GYL289" s="44"/>
      <c r="GYM289" s="44"/>
      <c r="GYN289" s="44"/>
      <c r="GYO289" s="44"/>
      <c r="GYP289" s="44"/>
      <c r="GYQ289" s="44"/>
      <c r="GYR289" s="44"/>
      <c r="GYS289" s="44"/>
      <c r="GYT289" s="44"/>
      <c r="GYU289" s="44"/>
      <c r="GYV289" s="44"/>
      <c r="GYW289" s="44"/>
      <c r="GYX289" s="44"/>
      <c r="GYY289" s="44"/>
      <c r="GYZ289" s="44"/>
      <c r="GZA289" s="44"/>
      <c r="GZB289" s="44"/>
      <c r="GZC289" s="44"/>
      <c r="GZD289" s="44"/>
      <c r="GZE289" s="44"/>
      <c r="GZF289" s="44"/>
      <c r="GZG289" s="44"/>
      <c r="GZH289" s="44"/>
      <c r="GZI289" s="44"/>
      <c r="GZJ289" s="44"/>
      <c r="GZK289" s="44"/>
      <c r="GZL289" s="44"/>
      <c r="GZM289" s="44"/>
      <c r="GZN289" s="44"/>
      <c r="GZO289" s="44"/>
      <c r="GZP289" s="44"/>
      <c r="GZQ289" s="44"/>
      <c r="GZR289" s="44"/>
      <c r="GZS289" s="44"/>
      <c r="GZT289" s="44"/>
      <c r="GZU289" s="44"/>
      <c r="GZV289" s="44"/>
      <c r="GZW289" s="44"/>
      <c r="GZX289" s="44"/>
      <c r="GZY289" s="44"/>
      <c r="GZZ289" s="44"/>
      <c r="HAA289" s="44"/>
      <c r="HAB289" s="44"/>
      <c r="HAC289" s="44"/>
      <c r="HAD289" s="44"/>
      <c r="HAE289" s="44"/>
      <c r="HAF289" s="44"/>
      <c r="HAG289" s="44"/>
      <c r="HAH289" s="44"/>
      <c r="HAI289" s="44"/>
      <c r="HAJ289" s="44"/>
      <c r="HAK289" s="44"/>
      <c r="HAL289" s="44"/>
      <c r="HAM289" s="44"/>
      <c r="HAN289" s="44"/>
      <c r="HAO289" s="44"/>
      <c r="HAP289" s="44"/>
      <c r="HAQ289" s="44"/>
      <c r="HAR289" s="44"/>
      <c r="HAS289" s="44"/>
      <c r="HAT289" s="44"/>
      <c r="HAU289" s="44"/>
      <c r="HAV289" s="44"/>
      <c r="HAW289" s="44"/>
      <c r="HAX289" s="44"/>
      <c r="HAY289" s="44"/>
      <c r="HAZ289" s="44"/>
      <c r="HBA289" s="44"/>
      <c r="HBB289" s="44"/>
      <c r="HBC289" s="44"/>
      <c r="HBD289" s="44"/>
      <c r="HBE289" s="44"/>
      <c r="HBF289" s="44"/>
      <c r="HBG289" s="44"/>
      <c r="HBH289" s="44"/>
      <c r="HBI289" s="44"/>
      <c r="HBJ289" s="44"/>
      <c r="HBK289" s="44"/>
      <c r="HBL289" s="44"/>
      <c r="HBM289" s="44"/>
      <c r="HBN289" s="44"/>
      <c r="HBO289" s="44"/>
      <c r="HBP289" s="44"/>
      <c r="HBQ289" s="44"/>
      <c r="HBR289" s="44"/>
      <c r="HBS289" s="44"/>
      <c r="HBT289" s="44"/>
      <c r="HBU289" s="44"/>
      <c r="HBV289" s="44"/>
      <c r="HBW289" s="44"/>
      <c r="HBX289" s="44"/>
      <c r="HBY289" s="44"/>
      <c r="HBZ289" s="44"/>
      <c r="HCA289" s="44"/>
      <c r="HCB289" s="44"/>
      <c r="HCC289" s="44"/>
      <c r="HCD289" s="44"/>
      <c r="HCE289" s="44"/>
      <c r="HCF289" s="44"/>
      <c r="HCG289" s="44"/>
      <c r="HCH289" s="44"/>
      <c r="HCI289" s="44"/>
      <c r="HCJ289" s="44"/>
      <c r="HCK289" s="44"/>
      <c r="HCL289" s="44"/>
      <c r="HCM289" s="44"/>
      <c r="HCN289" s="44"/>
      <c r="HCO289" s="44"/>
      <c r="HCP289" s="44"/>
      <c r="HCQ289" s="44"/>
      <c r="HCR289" s="44"/>
      <c r="HCS289" s="44"/>
      <c r="HCT289" s="44"/>
      <c r="HCU289" s="44"/>
      <c r="HCV289" s="44"/>
      <c r="HCW289" s="44"/>
      <c r="HCX289" s="44"/>
      <c r="HCY289" s="44"/>
      <c r="HCZ289" s="44"/>
      <c r="HDA289" s="44"/>
      <c r="HDB289" s="44"/>
      <c r="HDC289" s="44"/>
      <c r="HDD289" s="44"/>
      <c r="HDE289" s="44"/>
      <c r="HDF289" s="44"/>
      <c r="HDG289" s="44"/>
      <c r="HDH289" s="44"/>
      <c r="HDI289" s="44"/>
      <c r="HDJ289" s="44"/>
      <c r="HDK289" s="44"/>
      <c r="HDL289" s="44"/>
      <c r="HDM289" s="44"/>
      <c r="HDN289" s="44"/>
      <c r="HDO289" s="44"/>
      <c r="HDP289" s="44"/>
      <c r="HDQ289" s="44"/>
      <c r="HDR289" s="44"/>
      <c r="HDS289" s="44"/>
      <c r="HDT289" s="44"/>
      <c r="HDU289" s="44"/>
      <c r="HDV289" s="44"/>
      <c r="HDW289" s="44"/>
      <c r="HDX289" s="44"/>
      <c r="HDY289" s="44"/>
      <c r="HDZ289" s="44"/>
      <c r="HEA289" s="44"/>
      <c r="HEB289" s="44"/>
      <c r="HEC289" s="44"/>
      <c r="HED289" s="44"/>
      <c r="HEE289" s="44"/>
      <c r="HEF289" s="44"/>
      <c r="HEG289" s="44"/>
      <c r="HEH289" s="44"/>
      <c r="HEI289" s="44"/>
      <c r="HEJ289" s="44"/>
      <c r="HEK289" s="44"/>
      <c r="HEL289" s="44"/>
      <c r="HEM289" s="44"/>
      <c r="HEN289" s="44"/>
      <c r="HEO289" s="44"/>
      <c r="HEP289" s="44"/>
      <c r="HEQ289" s="44"/>
      <c r="HER289" s="44"/>
      <c r="HES289" s="44"/>
      <c r="HET289" s="44"/>
      <c r="HEU289" s="44"/>
      <c r="HEV289" s="44"/>
      <c r="HEW289" s="44"/>
      <c r="HEX289" s="44"/>
      <c r="HEY289" s="44"/>
      <c r="HEZ289" s="44"/>
      <c r="HFA289" s="44"/>
      <c r="HFB289" s="44"/>
      <c r="HFC289" s="44"/>
      <c r="HFD289" s="44"/>
      <c r="HFE289" s="44"/>
      <c r="HFF289" s="44"/>
      <c r="HFG289" s="44"/>
      <c r="HFH289" s="44"/>
      <c r="HFI289" s="44"/>
      <c r="HFJ289" s="44"/>
      <c r="HFK289" s="44"/>
      <c r="HFL289" s="44"/>
      <c r="HFM289" s="44"/>
      <c r="HFN289" s="44"/>
      <c r="HFO289" s="44"/>
      <c r="HFP289" s="44"/>
      <c r="HFQ289" s="44"/>
      <c r="HFR289" s="44"/>
      <c r="HFS289" s="44"/>
      <c r="HFT289" s="44"/>
      <c r="HFU289" s="44"/>
      <c r="HFV289" s="44"/>
      <c r="HFW289" s="44"/>
      <c r="HFX289" s="44"/>
      <c r="HFY289" s="44"/>
      <c r="HFZ289" s="44"/>
      <c r="HGA289" s="44"/>
      <c r="HGB289" s="44"/>
      <c r="HGC289" s="44"/>
      <c r="HGD289" s="44"/>
      <c r="HGE289" s="44"/>
      <c r="HGF289" s="44"/>
      <c r="HGG289" s="44"/>
      <c r="HGH289" s="44"/>
      <c r="HGI289" s="44"/>
      <c r="HGJ289" s="44"/>
      <c r="HGK289" s="44"/>
      <c r="HGL289" s="44"/>
      <c r="HGM289" s="44"/>
      <c r="HGN289" s="44"/>
      <c r="HGO289" s="44"/>
      <c r="HGP289" s="44"/>
      <c r="HGQ289" s="44"/>
      <c r="HGR289" s="44"/>
      <c r="HGS289" s="44"/>
      <c r="HGT289" s="44"/>
      <c r="HGU289" s="44"/>
      <c r="HGV289" s="44"/>
      <c r="HGW289" s="44"/>
      <c r="HGX289" s="44"/>
      <c r="HGY289" s="44"/>
      <c r="HGZ289" s="44"/>
      <c r="HHA289" s="44"/>
      <c r="HHB289" s="44"/>
      <c r="HHC289" s="44"/>
      <c r="HHD289" s="44"/>
      <c r="HHE289" s="44"/>
      <c r="HHF289" s="44"/>
      <c r="HHG289" s="44"/>
      <c r="HHH289" s="44"/>
      <c r="HHI289" s="44"/>
      <c r="HHJ289" s="44"/>
      <c r="HHK289" s="44"/>
      <c r="HHL289" s="44"/>
      <c r="HHM289" s="44"/>
      <c r="HHN289" s="44"/>
      <c r="HHO289" s="44"/>
      <c r="HHP289" s="44"/>
      <c r="HHQ289" s="44"/>
      <c r="HHR289" s="44"/>
      <c r="HHS289" s="44"/>
      <c r="HHT289" s="44"/>
      <c r="HHU289" s="44"/>
      <c r="HHV289" s="44"/>
      <c r="HHW289" s="44"/>
      <c r="HHX289" s="44"/>
      <c r="HHY289" s="44"/>
      <c r="HHZ289" s="44"/>
      <c r="HIA289" s="44"/>
      <c r="HIB289" s="44"/>
      <c r="HIC289" s="44"/>
      <c r="HID289" s="44"/>
      <c r="HIE289" s="44"/>
      <c r="HIF289" s="44"/>
      <c r="HIG289" s="44"/>
      <c r="HIH289" s="44"/>
      <c r="HII289" s="44"/>
      <c r="HIJ289" s="44"/>
      <c r="HIK289" s="44"/>
      <c r="HIL289" s="44"/>
      <c r="HIM289" s="44"/>
      <c r="HIN289" s="44"/>
      <c r="HIO289" s="44"/>
      <c r="HIP289" s="44"/>
      <c r="HIQ289" s="44"/>
      <c r="HIR289" s="44"/>
      <c r="HIS289" s="44"/>
      <c r="HIT289" s="44"/>
      <c r="HIU289" s="44"/>
      <c r="HIV289" s="44"/>
      <c r="HIW289" s="44"/>
      <c r="HIX289" s="44"/>
      <c r="HIY289" s="44"/>
      <c r="HIZ289" s="44"/>
      <c r="HJA289" s="44"/>
      <c r="HJB289" s="44"/>
      <c r="HJC289" s="44"/>
      <c r="HJD289" s="44"/>
      <c r="HJE289" s="44"/>
      <c r="HJF289" s="44"/>
      <c r="HJG289" s="44"/>
      <c r="HJH289" s="44"/>
      <c r="HJI289" s="44"/>
      <c r="HJJ289" s="44"/>
      <c r="HJK289" s="44"/>
      <c r="HJL289" s="44"/>
      <c r="HJM289" s="44"/>
      <c r="HJN289" s="44"/>
      <c r="HJO289" s="44"/>
      <c r="HJP289" s="44"/>
      <c r="HJQ289" s="44"/>
      <c r="HJR289" s="44"/>
      <c r="HJS289" s="44"/>
      <c r="HJT289" s="44"/>
      <c r="HJU289" s="44"/>
      <c r="HJV289" s="44"/>
      <c r="HJW289" s="44"/>
      <c r="HJX289" s="44"/>
      <c r="HJY289" s="44"/>
      <c r="HJZ289" s="44"/>
      <c r="HKA289" s="44"/>
      <c r="HKB289" s="44"/>
      <c r="HKC289" s="44"/>
      <c r="HKD289" s="44"/>
      <c r="HKE289" s="44"/>
      <c r="HKF289" s="44"/>
      <c r="HKG289" s="44"/>
      <c r="HKH289" s="44"/>
      <c r="HKI289" s="44"/>
      <c r="HKJ289" s="44"/>
      <c r="HKK289" s="44"/>
      <c r="HKL289" s="44"/>
      <c r="HKM289" s="44"/>
      <c r="HKN289" s="44"/>
      <c r="HKO289" s="44"/>
      <c r="HKP289" s="44"/>
      <c r="HKQ289" s="44"/>
      <c r="HKR289" s="44"/>
      <c r="HKS289" s="44"/>
      <c r="HKT289" s="44"/>
      <c r="HKU289" s="44"/>
      <c r="HKV289" s="44"/>
      <c r="HKW289" s="44"/>
      <c r="HKX289" s="44"/>
      <c r="HKY289" s="44"/>
      <c r="HKZ289" s="44"/>
      <c r="HLA289" s="44"/>
      <c r="HLB289" s="44"/>
      <c r="HLC289" s="44"/>
      <c r="HLD289" s="44"/>
      <c r="HLE289" s="44"/>
      <c r="HLF289" s="44"/>
      <c r="HLG289" s="44"/>
      <c r="HLH289" s="44"/>
      <c r="HLI289" s="44"/>
      <c r="HLJ289" s="44"/>
      <c r="HLK289" s="44"/>
      <c r="HLL289" s="44"/>
      <c r="HLM289" s="44"/>
      <c r="HLN289" s="44"/>
      <c r="HLO289" s="44"/>
      <c r="HLP289" s="44"/>
      <c r="HLQ289" s="44"/>
      <c r="HLR289" s="44"/>
      <c r="HLS289" s="44"/>
      <c r="HLT289" s="44"/>
      <c r="HLU289" s="44"/>
      <c r="HLV289" s="44"/>
      <c r="HLW289" s="44"/>
      <c r="HLX289" s="44"/>
      <c r="HLY289" s="44"/>
      <c r="HLZ289" s="44"/>
      <c r="HMA289" s="44"/>
      <c r="HMB289" s="44"/>
      <c r="HMC289" s="44"/>
      <c r="HMD289" s="44"/>
      <c r="HME289" s="44"/>
      <c r="HMF289" s="44"/>
      <c r="HMG289" s="44"/>
      <c r="HMH289" s="44"/>
      <c r="HMI289" s="44"/>
      <c r="HMJ289" s="44"/>
      <c r="HMK289" s="44"/>
      <c r="HML289" s="44"/>
      <c r="HMM289" s="44"/>
      <c r="HMN289" s="44"/>
      <c r="HMO289" s="44"/>
      <c r="HMP289" s="44"/>
      <c r="HMQ289" s="44"/>
      <c r="HMR289" s="44"/>
      <c r="HMS289" s="44"/>
      <c r="HMT289" s="44"/>
      <c r="HMU289" s="44"/>
      <c r="HMV289" s="44"/>
      <c r="HMW289" s="44"/>
      <c r="HMX289" s="44"/>
      <c r="HMY289" s="44"/>
      <c r="HMZ289" s="44"/>
      <c r="HNA289" s="44"/>
      <c r="HNB289" s="44"/>
      <c r="HNC289" s="44"/>
      <c r="HND289" s="44"/>
      <c r="HNE289" s="44"/>
      <c r="HNF289" s="44"/>
      <c r="HNG289" s="44"/>
      <c r="HNH289" s="44"/>
      <c r="HNI289" s="44"/>
      <c r="HNJ289" s="44"/>
      <c r="HNK289" s="44"/>
      <c r="HNL289" s="44"/>
      <c r="HNM289" s="44"/>
      <c r="HNN289" s="44"/>
      <c r="HNO289" s="44"/>
      <c r="HNP289" s="44"/>
      <c r="HNQ289" s="44"/>
      <c r="HNR289" s="44"/>
      <c r="HNS289" s="44"/>
      <c r="HNT289" s="44"/>
      <c r="HNU289" s="44"/>
      <c r="HNV289" s="44"/>
      <c r="HNW289" s="44"/>
      <c r="HNX289" s="44"/>
      <c r="HNY289" s="44"/>
      <c r="HNZ289" s="44"/>
      <c r="HOA289" s="44"/>
      <c r="HOB289" s="44"/>
      <c r="HOC289" s="44"/>
      <c r="HOD289" s="44"/>
      <c r="HOE289" s="44"/>
      <c r="HOF289" s="44"/>
      <c r="HOG289" s="44"/>
      <c r="HOH289" s="44"/>
      <c r="HOI289" s="44"/>
      <c r="HOJ289" s="44"/>
      <c r="HOK289" s="44"/>
      <c r="HOL289" s="44"/>
      <c r="HOM289" s="44"/>
      <c r="HON289" s="44"/>
      <c r="HOO289" s="44"/>
      <c r="HOP289" s="44"/>
      <c r="HOQ289" s="44"/>
      <c r="HOR289" s="44"/>
      <c r="HOS289" s="44"/>
      <c r="HOT289" s="44"/>
      <c r="HOU289" s="44"/>
      <c r="HOV289" s="44"/>
      <c r="HOW289" s="44"/>
      <c r="HOX289" s="44"/>
      <c r="HOY289" s="44"/>
      <c r="HOZ289" s="44"/>
      <c r="HPA289" s="44"/>
      <c r="HPB289" s="44"/>
      <c r="HPC289" s="44"/>
      <c r="HPD289" s="44"/>
      <c r="HPE289" s="44"/>
      <c r="HPF289" s="44"/>
      <c r="HPG289" s="44"/>
      <c r="HPH289" s="44"/>
      <c r="HPI289" s="44"/>
      <c r="HPJ289" s="44"/>
      <c r="HPK289" s="44"/>
      <c r="HPL289" s="44"/>
      <c r="HPM289" s="44"/>
      <c r="HPN289" s="44"/>
      <c r="HPO289" s="44"/>
      <c r="HPP289" s="44"/>
      <c r="HPQ289" s="44"/>
      <c r="HPR289" s="44"/>
      <c r="HPS289" s="44"/>
      <c r="HPT289" s="44"/>
      <c r="HPU289" s="44"/>
      <c r="HPV289" s="44"/>
      <c r="HPW289" s="44"/>
      <c r="HPX289" s="44"/>
      <c r="HPY289" s="44"/>
      <c r="HPZ289" s="44"/>
      <c r="HQA289" s="44"/>
      <c r="HQB289" s="44"/>
      <c r="HQC289" s="44"/>
      <c r="HQD289" s="44"/>
      <c r="HQE289" s="44"/>
      <c r="HQF289" s="44"/>
      <c r="HQG289" s="44"/>
      <c r="HQH289" s="44"/>
      <c r="HQI289" s="44"/>
      <c r="HQJ289" s="44"/>
      <c r="HQK289" s="44"/>
      <c r="HQL289" s="44"/>
      <c r="HQM289" s="44"/>
      <c r="HQN289" s="44"/>
      <c r="HQO289" s="44"/>
      <c r="HQP289" s="44"/>
      <c r="HQQ289" s="44"/>
      <c r="HQR289" s="44"/>
      <c r="HQS289" s="44"/>
      <c r="HQT289" s="44"/>
      <c r="HQU289" s="44"/>
      <c r="HQV289" s="44"/>
      <c r="HQW289" s="44"/>
      <c r="HQX289" s="44"/>
      <c r="HQY289" s="44"/>
      <c r="HQZ289" s="44"/>
      <c r="HRA289" s="44"/>
      <c r="HRB289" s="44"/>
      <c r="HRC289" s="44"/>
      <c r="HRD289" s="44"/>
      <c r="HRE289" s="44"/>
      <c r="HRF289" s="44"/>
      <c r="HRG289" s="44"/>
      <c r="HRH289" s="44"/>
      <c r="HRI289" s="44"/>
      <c r="HRJ289" s="44"/>
      <c r="HRK289" s="44"/>
      <c r="HRL289" s="44"/>
      <c r="HRM289" s="44"/>
      <c r="HRN289" s="44"/>
      <c r="HRO289" s="44"/>
      <c r="HRP289" s="44"/>
      <c r="HRQ289" s="44"/>
      <c r="HRR289" s="44"/>
      <c r="HRS289" s="44"/>
      <c r="HRT289" s="44"/>
      <c r="HRU289" s="44"/>
      <c r="HRV289" s="44"/>
      <c r="HRW289" s="44"/>
      <c r="HRX289" s="44"/>
      <c r="HRY289" s="44"/>
      <c r="HRZ289" s="44"/>
      <c r="HSA289" s="44"/>
      <c r="HSB289" s="44"/>
      <c r="HSC289" s="44"/>
      <c r="HSD289" s="44"/>
      <c r="HSE289" s="44"/>
      <c r="HSF289" s="44"/>
      <c r="HSG289" s="44"/>
      <c r="HSH289" s="44"/>
      <c r="HSI289" s="44"/>
      <c r="HSJ289" s="44"/>
      <c r="HSK289" s="44"/>
      <c r="HSL289" s="44"/>
      <c r="HSM289" s="44"/>
      <c r="HSN289" s="44"/>
      <c r="HSO289" s="44"/>
      <c r="HSP289" s="44"/>
      <c r="HSQ289" s="44"/>
      <c r="HSR289" s="44"/>
      <c r="HSS289" s="44"/>
      <c r="HST289" s="44"/>
      <c r="HSU289" s="44"/>
      <c r="HSV289" s="44"/>
      <c r="HSW289" s="44"/>
      <c r="HSX289" s="44"/>
      <c r="HSY289" s="44"/>
      <c r="HSZ289" s="44"/>
      <c r="HTA289" s="44"/>
      <c r="HTB289" s="44"/>
      <c r="HTC289" s="44"/>
      <c r="HTD289" s="44"/>
      <c r="HTE289" s="44"/>
      <c r="HTF289" s="44"/>
      <c r="HTG289" s="44"/>
      <c r="HTH289" s="44"/>
      <c r="HTI289" s="44"/>
      <c r="HTJ289" s="44"/>
      <c r="HTK289" s="44"/>
      <c r="HTL289" s="44"/>
      <c r="HTM289" s="44"/>
      <c r="HTN289" s="44"/>
      <c r="HTO289" s="44"/>
      <c r="HTP289" s="44"/>
      <c r="HTQ289" s="44"/>
      <c r="HTR289" s="44"/>
      <c r="HTS289" s="44"/>
      <c r="HTT289" s="44"/>
      <c r="HTU289" s="44"/>
      <c r="HTV289" s="44"/>
      <c r="HTW289" s="44"/>
      <c r="HTX289" s="44"/>
      <c r="HTY289" s="44"/>
      <c r="HTZ289" s="44"/>
      <c r="HUA289" s="44"/>
      <c r="HUB289" s="44"/>
      <c r="HUC289" s="44"/>
      <c r="HUD289" s="44"/>
      <c r="HUE289" s="44"/>
      <c r="HUF289" s="44"/>
      <c r="HUG289" s="44"/>
      <c r="HUH289" s="44"/>
      <c r="HUI289" s="44"/>
      <c r="HUJ289" s="44"/>
      <c r="HUK289" s="44"/>
      <c r="HUL289" s="44"/>
      <c r="HUM289" s="44"/>
      <c r="HUN289" s="44"/>
      <c r="HUO289" s="44"/>
      <c r="HUP289" s="44"/>
      <c r="HUQ289" s="44"/>
      <c r="HUR289" s="44"/>
      <c r="HUS289" s="44"/>
      <c r="HUT289" s="44"/>
      <c r="HUU289" s="44"/>
      <c r="HUV289" s="44"/>
      <c r="HUW289" s="44"/>
      <c r="HUX289" s="44"/>
      <c r="HUY289" s="44"/>
      <c r="HUZ289" s="44"/>
      <c r="HVA289" s="44"/>
      <c r="HVB289" s="44"/>
      <c r="HVC289" s="44"/>
      <c r="HVD289" s="44"/>
      <c r="HVE289" s="44"/>
      <c r="HVF289" s="44"/>
      <c r="HVG289" s="44"/>
      <c r="HVH289" s="44"/>
      <c r="HVI289" s="44"/>
      <c r="HVJ289" s="44"/>
      <c r="HVK289" s="44"/>
      <c r="HVL289" s="44"/>
      <c r="HVM289" s="44"/>
      <c r="HVN289" s="44"/>
      <c r="HVO289" s="44"/>
      <c r="HVP289" s="44"/>
      <c r="HVQ289" s="44"/>
      <c r="HVR289" s="44"/>
      <c r="HVS289" s="44"/>
      <c r="HVT289" s="44"/>
      <c r="HVU289" s="44"/>
      <c r="HVV289" s="44"/>
      <c r="HVW289" s="44"/>
      <c r="HVX289" s="44"/>
      <c r="HVY289" s="44"/>
      <c r="HVZ289" s="44"/>
      <c r="HWA289" s="44"/>
      <c r="HWB289" s="44"/>
      <c r="HWC289" s="44"/>
      <c r="HWD289" s="44"/>
      <c r="HWE289" s="44"/>
      <c r="HWF289" s="44"/>
      <c r="HWG289" s="44"/>
      <c r="HWH289" s="44"/>
      <c r="HWI289" s="44"/>
      <c r="HWJ289" s="44"/>
      <c r="HWK289" s="44"/>
      <c r="HWL289" s="44"/>
      <c r="HWM289" s="44"/>
      <c r="HWN289" s="44"/>
      <c r="HWO289" s="44"/>
      <c r="HWP289" s="44"/>
      <c r="HWQ289" s="44"/>
      <c r="HWR289" s="44"/>
      <c r="HWS289" s="44"/>
      <c r="HWT289" s="44"/>
      <c r="HWU289" s="44"/>
      <c r="HWV289" s="44"/>
      <c r="HWW289" s="44"/>
      <c r="HWX289" s="44"/>
      <c r="HWY289" s="44"/>
      <c r="HWZ289" s="44"/>
      <c r="HXA289" s="44"/>
      <c r="HXB289" s="44"/>
      <c r="HXC289" s="44"/>
      <c r="HXD289" s="44"/>
      <c r="HXE289" s="44"/>
      <c r="HXF289" s="44"/>
      <c r="HXG289" s="44"/>
      <c r="HXH289" s="44"/>
      <c r="HXI289" s="44"/>
      <c r="HXJ289" s="44"/>
      <c r="HXK289" s="44"/>
      <c r="HXL289" s="44"/>
      <c r="HXM289" s="44"/>
      <c r="HXN289" s="44"/>
      <c r="HXO289" s="44"/>
      <c r="HXP289" s="44"/>
      <c r="HXQ289" s="44"/>
      <c r="HXR289" s="44"/>
      <c r="HXS289" s="44"/>
      <c r="HXT289" s="44"/>
      <c r="HXU289" s="44"/>
      <c r="HXV289" s="44"/>
      <c r="HXW289" s="44"/>
      <c r="HXX289" s="44"/>
      <c r="HXY289" s="44"/>
      <c r="HXZ289" s="44"/>
      <c r="HYA289" s="44"/>
      <c r="HYB289" s="44"/>
      <c r="HYC289" s="44"/>
      <c r="HYD289" s="44"/>
      <c r="HYE289" s="44"/>
      <c r="HYF289" s="44"/>
      <c r="HYG289" s="44"/>
      <c r="HYH289" s="44"/>
      <c r="HYI289" s="44"/>
      <c r="HYJ289" s="44"/>
      <c r="HYK289" s="44"/>
      <c r="HYL289" s="44"/>
      <c r="HYM289" s="44"/>
      <c r="HYN289" s="44"/>
      <c r="HYO289" s="44"/>
      <c r="HYP289" s="44"/>
      <c r="HYQ289" s="44"/>
      <c r="HYR289" s="44"/>
      <c r="HYS289" s="44"/>
      <c r="HYT289" s="44"/>
      <c r="HYU289" s="44"/>
      <c r="HYV289" s="44"/>
      <c r="HYW289" s="44"/>
      <c r="HYX289" s="44"/>
      <c r="HYY289" s="44"/>
      <c r="HYZ289" s="44"/>
      <c r="HZA289" s="44"/>
      <c r="HZB289" s="44"/>
      <c r="HZC289" s="44"/>
      <c r="HZD289" s="44"/>
      <c r="HZE289" s="44"/>
      <c r="HZF289" s="44"/>
      <c r="HZG289" s="44"/>
      <c r="HZH289" s="44"/>
      <c r="HZI289" s="44"/>
      <c r="HZJ289" s="44"/>
      <c r="HZK289" s="44"/>
      <c r="HZL289" s="44"/>
      <c r="HZM289" s="44"/>
      <c r="HZN289" s="44"/>
      <c r="HZO289" s="44"/>
      <c r="HZP289" s="44"/>
      <c r="HZQ289" s="44"/>
      <c r="HZR289" s="44"/>
      <c r="HZS289" s="44"/>
      <c r="HZT289" s="44"/>
      <c r="HZU289" s="44"/>
      <c r="HZV289" s="44"/>
      <c r="HZW289" s="44"/>
      <c r="HZX289" s="44"/>
      <c r="HZY289" s="44"/>
      <c r="HZZ289" s="44"/>
      <c r="IAA289" s="44"/>
      <c r="IAB289" s="44"/>
      <c r="IAC289" s="44"/>
      <c r="IAD289" s="44"/>
      <c r="IAE289" s="44"/>
      <c r="IAF289" s="44"/>
      <c r="IAG289" s="44"/>
      <c r="IAH289" s="44"/>
      <c r="IAI289" s="44"/>
      <c r="IAJ289" s="44"/>
      <c r="IAK289" s="44"/>
      <c r="IAL289" s="44"/>
      <c r="IAM289" s="44"/>
      <c r="IAN289" s="44"/>
      <c r="IAO289" s="44"/>
      <c r="IAP289" s="44"/>
      <c r="IAQ289" s="44"/>
      <c r="IAR289" s="44"/>
      <c r="IAS289" s="44"/>
      <c r="IAT289" s="44"/>
      <c r="IAU289" s="44"/>
      <c r="IAV289" s="44"/>
      <c r="IAW289" s="44"/>
      <c r="IAX289" s="44"/>
      <c r="IAY289" s="44"/>
      <c r="IAZ289" s="44"/>
      <c r="IBA289" s="44"/>
      <c r="IBB289" s="44"/>
      <c r="IBC289" s="44"/>
      <c r="IBD289" s="44"/>
      <c r="IBE289" s="44"/>
      <c r="IBF289" s="44"/>
      <c r="IBG289" s="44"/>
      <c r="IBH289" s="44"/>
      <c r="IBI289" s="44"/>
      <c r="IBJ289" s="44"/>
      <c r="IBK289" s="44"/>
      <c r="IBL289" s="44"/>
      <c r="IBM289" s="44"/>
      <c r="IBN289" s="44"/>
      <c r="IBO289" s="44"/>
      <c r="IBP289" s="44"/>
      <c r="IBQ289" s="44"/>
      <c r="IBR289" s="44"/>
      <c r="IBS289" s="44"/>
      <c r="IBT289" s="44"/>
      <c r="IBU289" s="44"/>
      <c r="IBV289" s="44"/>
      <c r="IBW289" s="44"/>
      <c r="IBX289" s="44"/>
      <c r="IBY289" s="44"/>
      <c r="IBZ289" s="44"/>
      <c r="ICA289" s="44"/>
      <c r="ICB289" s="44"/>
      <c r="ICC289" s="44"/>
      <c r="ICD289" s="44"/>
      <c r="ICE289" s="44"/>
      <c r="ICF289" s="44"/>
      <c r="ICG289" s="44"/>
      <c r="ICH289" s="44"/>
      <c r="ICI289" s="44"/>
      <c r="ICJ289" s="44"/>
      <c r="ICK289" s="44"/>
      <c r="ICL289" s="44"/>
      <c r="ICM289" s="44"/>
      <c r="ICN289" s="44"/>
      <c r="ICO289" s="44"/>
      <c r="ICP289" s="44"/>
      <c r="ICQ289" s="44"/>
      <c r="ICR289" s="44"/>
      <c r="ICS289" s="44"/>
      <c r="ICT289" s="44"/>
      <c r="ICU289" s="44"/>
      <c r="ICV289" s="44"/>
      <c r="ICW289" s="44"/>
      <c r="ICX289" s="44"/>
      <c r="ICY289" s="44"/>
      <c r="ICZ289" s="44"/>
      <c r="IDA289" s="44"/>
      <c r="IDB289" s="44"/>
      <c r="IDC289" s="44"/>
      <c r="IDD289" s="44"/>
      <c r="IDE289" s="44"/>
      <c r="IDF289" s="44"/>
      <c r="IDG289" s="44"/>
      <c r="IDH289" s="44"/>
      <c r="IDI289" s="44"/>
      <c r="IDJ289" s="44"/>
      <c r="IDK289" s="44"/>
      <c r="IDL289" s="44"/>
      <c r="IDM289" s="44"/>
      <c r="IDN289" s="44"/>
      <c r="IDO289" s="44"/>
      <c r="IDP289" s="44"/>
      <c r="IDQ289" s="44"/>
      <c r="IDR289" s="44"/>
      <c r="IDS289" s="44"/>
      <c r="IDT289" s="44"/>
      <c r="IDU289" s="44"/>
      <c r="IDV289" s="44"/>
      <c r="IDW289" s="44"/>
      <c r="IDX289" s="44"/>
      <c r="IDY289" s="44"/>
      <c r="IDZ289" s="44"/>
      <c r="IEA289" s="44"/>
      <c r="IEB289" s="44"/>
      <c r="IEC289" s="44"/>
      <c r="IED289" s="44"/>
      <c r="IEE289" s="44"/>
      <c r="IEF289" s="44"/>
      <c r="IEG289" s="44"/>
      <c r="IEH289" s="44"/>
      <c r="IEI289" s="44"/>
      <c r="IEJ289" s="44"/>
      <c r="IEK289" s="44"/>
      <c r="IEL289" s="44"/>
      <c r="IEM289" s="44"/>
      <c r="IEN289" s="44"/>
      <c r="IEO289" s="44"/>
      <c r="IEP289" s="44"/>
      <c r="IEQ289" s="44"/>
      <c r="IER289" s="44"/>
      <c r="IES289" s="44"/>
      <c r="IET289" s="44"/>
      <c r="IEU289" s="44"/>
      <c r="IEV289" s="44"/>
      <c r="IEW289" s="44"/>
      <c r="IEX289" s="44"/>
      <c r="IEY289" s="44"/>
      <c r="IEZ289" s="44"/>
      <c r="IFA289" s="44"/>
      <c r="IFB289" s="44"/>
      <c r="IFC289" s="44"/>
      <c r="IFD289" s="44"/>
      <c r="IFE289" s="44"/>
      <c r="IFF289" s="44"/>
      <c r="IFG289" s="44"/>
      <c r="IFH289" s="44"/>
      <c r="IFI289" s="44"/>
      <c r="IFJ289" s="44"/>
      <c r="IFK289" s="44"/>
      <c r="IFL289" s="44"/>
      <c r="IFM289" s="44"/>
      <c r="IFN289" s="44"/>
      <c r="IFO289" s="44"/>
      <c r="IFP289" s="44"/>
      <c r="IFQ289" s="44"/>
      <c r="IFR289" s="44"/>
      <c r="IFS289" s="44"/>
      <c r="IFT289" s="44"/>
      <c r="IFU289" s="44"/>
      <c r="IFV289" s="44"/>
      <c r="IFW289" s="44"/>
      <c r="IFX289" s="44"/>
      <c r="IFY289" s="44"/>
      <c r="IFZ289" s="44"/>
      <c r="IGA289" s="44"/>
      <c r="IGB289" s="44"/>
      <c r="IGC289" s="44"/>
      <c r="IGD289" s="44"/>
      <c r="IGE289" s="44"/>
      <c r="IGF289" s="44"/>
      <c r="IGG289" s="44"/>
      <c r="IGH289" s="44"/>
      <c r="IGI289" s="44"/>
      <c r="IGJ289" s="44"/>
      <c r="IGK289" s="44"/>
      <c r="IGL289" s="44"/>
      <c r="IGM289" s="44"/>
      <c r="IGN289" s="44"/>
      <c r="IGO289" s="44"/>
      <c r="IGP289" s="44"/>
      <c r="IGQ289" s="44"/>
      <c r="IGR289" s="44"/>
      <c r="IGS289" s="44"/>
      <c r="IGT289" s="44"/>
      <c r="IGU289" s="44"/>
      <c r="IGV289" s="44"/>
      <c r="IGW289" s="44"/>
      <c r="IGX289" s="44"/>
      <c r="IGY289" s="44"/>
      <c r="IGZ289" s="44"/>
      <c r="IHA289" s="44"/>
      <c r="IHB289" s="44"/>
      <c r="IHC289" s="44"/>
      <c r="IHD289" s="44"/>
      <c r="IHE289" s="44"/>
      <c r="IHF289" s="44"/>
      <c r="IHG289" s="44"/>
      <c r="IHH289" s="44"/>
      <c r="IHI289" s="44"/>
      <c r="IHJ289" s="44"/>
      <c r="IHK289" s="44"/>
      <c r="IHL289" s="44"/>
      <c r="IHM289" s="44"/>
      <c r="IHN289" s="44"/>
      <c r="IHO289" s="44"/>
      <c r="IHP289" s="44"/>
      <c r="IHQ289" s="44"/>
      <c r="IHR289" s="44"/>
      <c r="IHS289" s="44"/>
      <c r="IHT289" s="44"/>
      <c r="IHU289" s="44"/>
      <c r="IHV289" s="44"/>
      <c r="IHW289" s="44"/>
      <c r="IHX289" s="44"/>
      <c r="IHY289" s="44"/>
      <c r="IHZ289" s="44"/>
      <c r="IIA289" s="44"/>
      <c r="IIB289" s="44"/>
      <c r="IIC289" s="44"/>
      <c r="IID289" s="44"/>
      <c r="IIE289" s="44"/>
      <c r="IIF289" s="44"/>
      <c r="IIG289" s="44"/>
      <c r="IIH289" s="44"/>
      <c r="III289" s="44"/>
      <c r="IIJ289" s="44"/>
      <c r="IIK289" s="44"/>
      <c r="IIL289" s="44"/>
      <c r="IIM289" s="44"/>
      <c r="IIN289" s="44"/>
      <c r="IIO289" s="44"/>
      <c r="IIP289" s="44"/>
      <c r="IIQ289" s="44"/>
      <c r="IIR289" s="44"/>
      <c r="IIS289" s="44"/>
      <c r="IIT289" s="44"/>
      <c r="IIU289" s="44"/>
      <c r="IIV289" s="44"/>
      <c r="IIW289" s="44"/>
      <c r="IIX289" s="44"/>
      <c r="IIY289" s="44"/>
      <c r="IIZ289" s="44"/>
      <c r="IJA289" s="44"/>
      <c r="IJB289" s="44"/>
      <c r="IJC289" s="44"/>
      <c r="IJD289" s="44"/>
      <c r="IJE289" s="44"/>
      <c r="IJF289" s="44"/>
      <c r="IJG289" s="44"/>
      <c r="IJH289" s="44"/>
      <c r="IJI289" s="44"/>
      <c r="IJJ289" s="44"/>
      <c r="IJK289" s="44"/>
      <c r="IJL289" s="44"/>
      <c r="IJM289" s="44"/>
      <c r="IJN289" s="44"/>
      <c r="IJO289" s="44"/>
      <c r="IJP289" s="44"/>
      <c r="IJQ289" s="44"/>
      <c r="IJR289" s="44"/>
      <c r="IJS289" s="44"/>
      <c r="IJT289" s="44"/>
      <c r="IJU289" s="44"/>
      <c r="IJV289" s="44"/>
      <c r="IJW289" s="44"/>
      <c r="IJX289" s="44"/>
      <c r="IJY289" s="44"/>
      <c r="IJZ289" s="44"/>
      <c r="IKA289" s="44"/>
      <c r="IKB289" s="44"/>
      <c r="IKC289" s="44"/>
      <c r="IKD289" s="44"/>
      <c r="IKE289" s="44"/>
      <c r="IKF289" s="44"/>
      <c r="IKG289" s="44"/>
      <c r="IKH289" s="44"/>
      <c r="IKI289" s="44"/>
      <c r="IKJ289" s="44"/>
      <c r="IKK289" s="44"/>
      <c r="IKL289" s="44"/>
      <c r="IKM289" s="44"/>
      <c r="IKN289" s="44"/>
      <c r="IKO289" s="44"/>
      <c r="IKP289" s="44"/>
      <c r="IKQ289" s="44"/>
      <c r="IKR289" s="44"/>
      <c r="IKS289" s="44"/>
      <c r="IKT289" s="44"/>
      <c r="IKU289" s="44"/>
      <c r="IKV289" s="44"/>
      <c r="IKW289" s="44"/>
      <c r="IKX289" s="44"/>
      <c r="IKY289" s="44"/>
      <c r="IKZ289" s="44"/>
      <c r="ILA289" s="44"/>
      <c r="ILB289" s="44"/>
      <c r="ILC289" s="44"/>
      <c r="ILD289" s="44"/>
      <c r="ILE289" s="44"/>
      <c r="ILF289" s="44"/>
      <c r="ILG289" s="44"/>
      <c r="ILH289" s="44"/>
      <c r="ILI289" s="44"/>
      <c r="ILJ289" s="44"/>
      <c r="ILK289" s="44"/>
      <c r="ILL289" s="44"/>
      <c r="ILM289" s="44"/>
      <c r="ILN289" s="44"/>
      <c r="ILO289" s="44"/>
      <c r="ILP289" s="44"/>
      <c r="ILQ289" s="44"/>
      <c r="ILR289" s="44"/>
      <c r="ILS289" s="44"/>
      <c r="ILT289" s="44"/>
      <c r="ILU289" s="44"/>
      <c r="ILV289" s="44"/>
      <c r="ILW289" s="44"/>
      <c r="ILX289" s="44"/>
      <c r="ILY289" s="44"/>
      <c r="ILZ289" s="44"/>
      <c r="IMA289" s="44"/>
      <c r="IMB289" s="44"/>
      <c r="IMC289" s="44"/>
      <c r="IMD289" s="44"/>
      <c r="IME289" s="44"/>
      <c r="IMF289" s="44"/>
      <c r="IMG289" s="44"/>
      <c r="IMH289" s="44"/>
      <c r="IMI289" s="44"/>
      <c r="IMJ289" s="44"/>
      <c r="IMK289" s="44"/>
      <c r="IML289" s="44"/>
      <c r="IMM289" s="44"/>
      <c r="IMN289" s="44"/>
      <c r="IMO289" s="44"/>
      <c r="IMP289" s="44"/>
      <c r="IMQ289" s="44"/>
      <c r="IMR289" s="44"/>
      <c r="IMS289" s="44"/>
      <c r="IMT289" s="44"/>
      <c r="IMU289" s="44"/>
      <c r="IMV289" s="44"/>
      <c r="IMW289" s="44"/>
      <c r="IMX289" s="44"/>
      <c r="IMY289" s="44"/>
      <c r="IMZ289" s="44"/>
      <c r="INA289" s="44"/>
      <c r="INB289" s="44"/>
      <c r="INC289" s="44"/>
      <c r="IND289" s="44"/>
      <c r="INE289" s="44"/>
      <c r="INF289" s="44"/>
      <c r="ING289" s="44"/>
      <c r="INH289" s="44"/>
      <c r="INI289" s="44"/>
      <c r="INJ289" s="44"/>
      <c r="INK289" s="44"/>
      <c r="INL289" s="44"/>
      <c r="INM289" s="44"/>
      <c r="INN289" s="44"/>
      <c r="INO289" s="44"/>
      <c r="INP289" s="44"/>
      <c r="INQ289" s="44"/>
      <c r="INR289" s="44"/>
      <c r="INS289" s="44"/>
      <c r="INT289" s="44"/>
      <c r="INU289" s="44"/>
      <c r="INV289" s="44"/>
      <c r="INW289" s="44"/>
      <c r="INX289" s="44"/>
      <c r="INY289" s="44"/>
      <c r="INZ289" s="44"/>
      <c r="IOA289" s="44"/>
      <c r="IOB289" s="44"/>
      <c r="IOC289" s="44"/>
      <c r="IOD289" s="44"/>
      <c r="IOE289" s="44"/>
      <c r="IOF289" s="44"/>
      <c r="IOG289" s="44"/>
      <c r="IOH289" s="44"/>
      <c r="IOI289" s="44"/>
      <c r="IOJ289" s="44"/>
      <c r="IOK289" s="44"/>
      <c r="IOL289" s="44"/>
      <c r="IOM289" s="44"/>
      <c r="ION289" s="44"/>
      <c r="IOO289" s="44"/>
      <c r="IOP289" s="44"/>
      <c r="IOQ289" s="44"/>
      <c r="IOR289" s="44"/>
      <c r="IOS289" s="44"/>
      <c r="IOT289" s="44"/>
      <c r="IOU289" s="44"/>
      <c r="IOV289" s="44"/>
      <c r="IOW289" s="44"/>
      <c r="IOX289" s="44"/>
      <c r="IOY289" s="44"/>
      <c r="IOZ289" s="44"/>
      <c r="IPA289" s="44"/>
      <c r="IPB289" s="44"/>
      <c r="IPC289" s="44"/>
      <c r="IPD289" s="44"/>
      <c r="IPE289" s="44"/>
      <c r="IPF289" s="44"/>
      <c r="IPG289" s="44"/>
      <c r="IPH289" s="44"/>
      <c r="IPI289" s="44"/>
      <c r="IPJ289" s="44"/>
      <c r="IPK289" s="44"/>
      <c r="IPL289" s="44"/>
      <c r="IPM289" s="44"/>
      <c r="IPN289" s="44"/>
      <c r="IPO289" s="44"/>
      <c r="IPP289" s="44"/>
      <c r="IPQ289" s="44"/>
      <c r="IPR289" s="44"/>
      <c r="IPS289" s="44"/>
      <c r="IPT289" s="44"/>
      <c r="IPU289" s="44"/>
      <c r="IPV289" s="44"/>
      <c r="IPW289" s="44"/>
      <c r="IPX289" s="44"/>
      <c r="IPY289" s="44"/>
      <c r="IPZ289" s="44"/>
      <c r="IQA289" s="44"/>
      <c r="IQB289" s="44"/>
      <c r="IQC289" s="44"/>
      <c r="IQD289" s="44"/>
      <c r="IQE289" s="44"/>
      <c r="IQF289" s="44"/>
      <c r="IQG289" s="44"/>
      <c r="IQH289" s="44"/>
      <c r="IQI289" s="44"/>
      <c r="IQJ289" s="44"/>
      <c r="IQK289" s="44"/>
      <c r="IQL289" s="44"/>
      <c r="IQM289" s="44"/>
      <c r="IQN289" s="44"/>
      <c r="IQO289" s="44"/>
      <c r="IQP289" s="44"/>
      <c r="IQQ289" s="44"/>
      <c r="IQR289" s="44"/>
      <c r="IQS289" s="44"/>
      <c r="IQT289" s="44"/>
      <c r="IQU289" s="44"/>
      <c r="IQV289" s="44"/>
      <c r="IQW289" s="44"/>
      <c r="IQX289" s="44"/>
      <c r="IQY289" s="44"/>
      <c r="IQZ289" s="44"/>
      <c r="IRA289" s="44"/>
      <c r="IRB289" s="44"/>
      <c r="IRC289" s="44"/>
      <c r="IRD289" s="44"/>
      <c r="IRE289" s="44"/>
      <c r="IRF289" s="44"/>
      <c r="IRG289" s="44"/>
      <c r="IRH289" s="44"/>
      <c r="IRI289" s="44"/>
      <c r="IRJ289" s="44"/>
      <c r="IRK289" s="44"/>
      <c r="IRL289" s="44"/>
      <c r="IRM289" s="44"/>
      <c r="IRN289" s="44"/>
      <c r="IRO289" s="44"/>
      <c r="IRP289" s="44"/>
      <c r="IRQ289" s="44"/>
      <c r="IRR289" s="44"/>
      <c r="IRS289" s="44"/>
      <c r="IRT289" s="44"/>
      <c r="IRU289" s="44"/>
      <c r="IRV289" s="44"/>
      <c r="IRW289" s="44"/>
      <c r="IRX289" s="44"/>
      <c r="IRY289" s="44"/>
      <c r="IRZ289" s="44"/>
      <c r="ISA289" s="44"/>
      <c r="ISB289" s="44"/>
      <c r="ISC289" s="44"/>
      <c r="ISD289" s="44"/>
      <c r="ISE289" s="44"/>
      <c r="ISF289" s="44"/>
      <c r="ISG289" s="44"/>
      <c r="ISH289" s="44"/>
      <c r="ISI289" s="44"/>
      <c r="ISJ289" s="44"/>
      <c r="ISK289" s="44"/>
      <c r="ISL289" s="44"/>
      <c r="ISM289" s="44"/>
      <c r="ISN289" s="44"/>
      <c r="ISO289" s="44"/>
      <c r="ISP289" s="44"/>
      <c r="ISQ289" s="44"/>
      <c r="ISR289" s="44"/>
      <c r="ISS289" s="44"/>
      <c r="IST289" s="44"/>
      <c r="ISU289" s="44"/>
      <c r="ISV289" s="44"/>
      <c r="ISW289" s="44"/>
      <c r="ISX289" s="44"/>
      <c r="ISY289" s="44"/>
      <c r="ISZ289" s="44"/>
      <c r="ITA289" s="44"/>
      <c r="ITB289" s="44"/>
      <c r="ITC289" s="44"/>
      <c r="ITD289" s="44"/>
      <c r="ITE289" s="44"/>
      <c r="ITF289" s="44"/>
      <c r="ITG289" s="44"/>
      <c r="ITH289" s="44"/>
      <c r="ITI289" s="44"/>
      <c r="ITJ289" s="44"/>
      <c r="ITK289" s="44"/>
      <c r="ITL289" s="44"/>
      <c r="ITM289" s="44"/>
      <c r="ITN289" s="44"/>
      <c r="ITO289" s="44"/>
      <c r="ITP289" s="44"/>
      <c r="ITQ289" s="44"/>
      <c r="ITR289" s="44"/>
      <c r="ITS289" s="44"/>
      <c r="ITT289" s="44"/>
      <c r="ITU289" s="44"/>
      <c r="ITV289" s="44"/>
      <c r="ITW289" s="44"/>
      <c r="ITX289" s="44"/>
      <c r="ITY289" s="44"/>
      <c r="ITZ289" s="44"/>
      <c r="IUA289" s="44"/>
      <c r="IUB289" s="44"/>
      <c r="IUC289" s="44"/>
      <c r="IUD289" s="44"/>
      <c r="IUE289" s="44"/>
      <c r="IUF289" s="44"/>
      <c r="IUG289" s="44"/>
      <c r="IUH289" s="44"/>
      <c r="IUI289" s="44"/>
      <c r="IUJ289" s="44"/>
      <c r="IUK289" s="44"/>
      <c r="IUL289" s="44"/>
      <c r="IUM289" s="44"/>
      <c r="IUN289" s="44"/>
      <c r="IUO289" s="44"/>
      <c r="IUP289" s="44"/>
      <c r="IUQ289" s="44"/>
      <c r="IUR289" s="44"/>
      <c r="IUS289" s="44"/>
      <c r="IUT289" s="44"/>
      <c r="IUU289" s="44"/>
      <c r="IUV289" s="44"/>
      <c r="IUW289" s="44"/>
      <c r="IUX289" s="44"/>
      <c r="IUY289" s="44"/>
      <c r="IUZ289" s="44"/>
      <c r="IVA289" s="44"/>
      <c r="IVB289" s="44"/>
      <c r="IVC289" s="44"/>
      <c r="IVD289" s="44"/>
      <c r="IVE289" s="44"/>
      <c r="IVF289" s="44"/>
      <c r="IVG289" s="44"/>
      <c r="IVH289" s="44"/>
      <c r="IVI289" s="44"/>
      <c r="IVJ289" s="44"/>
      <c r="IVK289" s="44"/>
      <c r="IVL289" s="44"/>
      <c r="IVM289" s="44"/>
      <c r="IVN289" s="44"/>
      <c r="IVO289" s="44"/>
      <c r="IVP289" s="44"/>
      <c r="IVQ289" s="44"/>
      <c r="IVR289" s="44"/>
      <c r="IVS289" s="44"/>
      <c r="IVT289" s="44"/>
      <c r="IVU289" s="44"/>
      <c r="IVV289" s="44"/>
      <c r="IVW289" s="44"/>
      <c r="IVX289" s="44"/>
      <c r="IVY289" s="44"/>
      <c r="IVZ289" s="44"/>
      <c r="IWA289" s="44"/>
      <c r="IWB289" s="44"/>
      <c r="IWC289" s="44"/>
      <c r="IWD289" s="44"/>
      <c r="IWE289" s="44"/>
      <c r="IWF289" s="44"/>
      <c r="IWG289" s="44"/>
      <c r="IWH289" s="44"/>
      <c r="IWI289" s="44"/>
      <c r="IWJ289" s="44"/>
      <c r="IWK289" s="44"/>
      <c r="IWL289" s="44"/>
      <c r="IWM289" s="44"/>
      <c r="IWN289" s="44"/>
      <c r="IWO289" s="44"/>
      <c r="IWP289" s="44"/>
      <c r="IWQ289" s="44"/>
      <c r="IWR289" s="44"/>
      <c r="IWS289" s="44"/>
      <c r="IWT289" s="44"/>
      <c r="IWU289" s="44"/>
      <c r="IWV289" s="44"/>
      <c r="IWW289" s="44"/>
      <c r="IWX289" s="44"/>
      <c r="IWY289" s="44"/>
      <c r="IWZ289" s="44"/>
      <c r="IXA289" s="44"/>
      <c r="IXB289" s="44"/>
      <c r="IXC289" s="44"/>
      <c r="IXD289" s="44"/>
      <c r="IXE289" s="44"/>
      <c r="IXF289" s="44"/>
      <c r="IXG289" s="44"/>
      <c r="IXH289" s="44"/>
      <c r="IXI289" s="44"/>
      <c r="IXJ289" s="44"/>
      <c r="IXK289" s="44"/>
      <c r="IXL289" s="44"/>
      <c r="IXM289" s="44"/>
      <c r="IXN289" s="44"/>
      <c r="IXO289" s="44"/>
      <c r="IXP289" s="44"/>
      <c r="IXQ289" s="44"/>
      <c r="IXR289" s="44"/>
      <c r="IXS289" s="44"/>
      <c r="IXT289" s="44"/>
      <c r="IXU289" s="44"/>
      <c r="IXV289" s="44"/>
      <c r="IXW289" s="44"/>
      <c r="IXX289" s="44"/>
      <c r="IXY289" s="44"/>
      <c r="IXZ289" s="44"/>
      <c r="IYA289" s="44"/>
      <c r="IYB289" s="44"/>
      <c r="IYC289" s="44"/>
      <c r="IYD289" s="44"/>
      <c r="IYE289" s="44"/>
      <c r="IYF289" s="44"/>
      <c r="IYG289" s="44"/>
      <c r="IYH289" s="44"/>
      <c r="IYI289" s="44"/>
      <c r="IYJ289" s="44"/>
      <c r="IYK289" s="44"/>
      <c r="IYL289" s="44"/>
      <c r="IYM289" s="44"/>
      <c r="IYN289" s="44"/>
      <c r="IYO289" s="44"/>
      <c r="IYP289" s="44"/>
      <c r="IYQ289" s="44"/>
      <c r="IYR289" s="44"/>
      <c r="IYS289" s="44"/>
      <c r="IYT289" s="44"/>
      <c r="IYU289" s="44"/>
      <c r="IYV289" s="44"/>
      <c r="IYW289" s="44"/>
      <c r="IYX289" s="44"/>
      <c r="IYY289" s="44"/>
      <c r="IYZ289" s="44"/>
      <c r="IZA289" s="44"/>
      <c r="IZB289" s="44"/>
      <c r="IZC289" s="44"/>
      <c r="IZD289" s="44"/>
      <c r="IZE289" s="44"/>
      <c r="IZF289" s="44"/>
      <c r="IZG289" s="44"/>
      <c r="IZH289" s="44"/>
      <c r="IZI289" s="44"/>
      <c r="IZJ289" s="44"/>
      <c r="IZK289" s="44"/>
      <c r="IZL289" s="44"/>
      <c r="IZM289" s="44"/>
      <c r="IZN289" s="44"/>
      <c r="IZO289" s="44"/>
      <c r="IZP289" s="44"/>
      <c r="IZQ289" s="44"/>
      <c r="IZR289" s="44"/>
      <c r="IZS289" s="44"/>
      <c r="IZT289" s="44"/>
      <c r="IZU289" s="44"/>
      <c r="IZV289" s="44"/>
      <c r="IZW289" s="44"/>
      <c r="IZX289" s="44"/>
      <c r="IZY289" s="44"/>
      <c r="IZZ289" s="44"/>
      <c r="JAA289" s="44"/>
      <c r="JAB289" s="44"/>
      <c r="JAC289" s="44"/>
      <c r="JAD289" s="44"/>
      <c r="JAE289" s="44"/>
      <c r="JAF289" s="44"/>
      <c r="JAG289" s="44"/>
      <c r="JAH289" s="44"/>
      <c r="JAI289" s="44"/>
      <c r="JAJ289" s="44"/>
      <c r="JAK289" s="44"/>
      <c r="JAL289" s="44"/>
      <c r="JAM289" s="44"/>
      <c r="JAN289" s="44"/>
      <c r="JAO289" s="44"/>
      <c r="JAP289" s="44"/>
      <c r="JAQ289" s="44"/>
      <c r="JAR289" s="44"/>
      <c r="JAS289" s="44"/>
      <c r="JAT289" s="44"/>
      <c r="JAU289" s="44"/>
      <c r="JAV289" s="44"/>
      <c r="JAW289" s="44"/>
      <c r="JAX289" s="44"/>
      <c r="JAY289" s="44"/>
      <c r="JAZ289" s="44"/>
      <c r="JBA289" s="44"/>
      <c r="JBB289" s="44"/>
      <c r="JBC289" s="44"/>
      <c r="JBD289" s="44"/>
      <c r="JBE289" s="44"/>
      <c r="JBF289" s="44"/>
      <c r="JBG289" s="44"/>
      <c r="JBH289" s="44"/>
      <c r="JBI289" s="44"/>
      <c r="JBJ289" s="44"/>
      <c r="JBK289" s="44"/>
      <c r="JBL289" s="44"/>
      <c r="JBM289" s="44"/>
      <c r="JBN289" s="44"/>
      <c r="JBO289" s="44"/>
      <c r="JBP289" s="44"/>
      <c r="JBQ289" s="44"/>
      <c r="JBR289" s="44"/>
      <c r="JBS289" s="44"/>
      <c r="JBT289" s="44"/>
      <c r="JBU289" s="44"/>
      <c r="JBV289" s="44"/>
      <c r="JBW289" s="44"/>
      <c r="JBX289" s="44"/>
      <c r="JBY289" s="44"/>
      <c r="JBZ289" s="44"/>
      <c r="JCA289" s="44"/>
      <c r="JCB289" s="44"/>
      <c r="JCC289" s="44"/>
      <c r="JCD289" s="44"/>
      <c r="JCE289" s="44"/>
      <c r="JCF289" s="44"/>
      <c r="JCG289" s="44"/>
      <c r="JCH289" s="44"/>
      <c r="JCI289" s="44"/>
      <c r="JCJ289" s="44"/>
      <c r="JCK289" s="44"/>
      <c r="JCL289" s="44"/>
      <c r="JCM289" s="44"/>
      <c r="JCN289" s="44"/>
      <c r="JCO289" s="44"/>
      <c r="JCP289" s="44"/>
      <c r="JCQ289" s="44"/>
      <c r="JCR289" s="44"/>
      <c r="JCS289" s="44"/>
      <c r="JCT289" s="44"/>
      <c r="JCU289" s="44"/>
      <c r="JCV289" s="44"/>
      <c r="JCW289" s="44"/>
      <c r="JCX289" s="44"/>
      <c r="JCY289" s="44"/>
      <c r="JCZ289" s="44"/>
      <c r="JDA289" s="44"/>
      <c r="JDB289" s="44"/>
      <c r="JDC289" s="44"/>
      <c r="JDD289" s="44"/>
      <c r="JDE289" s="44"/>
      <c r="JDF289" s="44"/>
      <c r="JDG289" s="44"/>
      <c r="JDH289" s="44"/>
      <c r="JDI289" s="44"/>
      <c r="JDJ289" s="44"/>
      <c r="JDK289" s="44"/>
      <c r="JDL289" s="44"/>
      <c r="JDM289" s="44"/>
      <c r="JDN289" s="44"/>
      <c r="JDO289" s="44"/>
      <c r="JDP289" s="44"/>
      <c r="JDQ289" s="44"/>
      <c r="JDR289" s="44"/>
      <c r="JDS289" s="44"/>
      <c r="JDT289" s="44"/>
      <c r="JDU289" s="44"/>
      <c r="JDV289" s="44"/>
      <c r="JDW289" s="44"/>
      <c r="JDX289" s="44"/>
      <c r="JDY289" s="44"/>
      <c r="JDZ289" s="44"/>
      <c r="JEA289" s="44"/>
      <c r="JEB289" s="44"/>
      <c r="JEC289" s="44"/>
      <c r="JED289" s="44"/>
      <c r="JEE289" s="44"/>
      <c r="JEF289" s="44"/>
      <c r="JEG289" s="44"/>
      <c r="JEH289" s="44"/>
      <c r="JEI289" s="44"/>
      <c r="JEJ289" s="44"/>
      <c r="JEK289" s="44"/>
      <c r="JEL289" s="44"/>
      <c r="JEM289" s="44"/>
      <c r="JEN289" s="44"/>
      <c r="JEO289" s="44"/>
      <c r="JEP289" s="44"/>
      <c r="JEQ289" s="44"/>
      <c r="JER289" s="44"/>
      <c r="JES289" s="44"/>
      <c r="JET289" s="44"/>
      <c r="JEU289" s="44"/>
      <c r="JEV289" s="44"/>
      <c r="JEW289" s="44"/>
      <c r="JEX289" s="44"/>
      <c r="JEY289" s="44"/>
      <c r="JEZ289" s="44"/>
      <c r="JFA289" s="44"/>
      <c r="JFB289" s="44"/>
      <c r="JFC289" s="44"/>
      <c r="JFD289" s="44"/>
      <c r="JFE289" s="44"/>
      <c r="JFF289" s="44"/>
      <c r="JFG289" s="44"/>
      <c r="JFH289" s="44"/>
      <c r="JFI289" s="44"/>
      <c r="JFJ289" s="44"/>
      <c r="JFK289" s="44"/>
      <c r="JFL289" s="44"/>
      <c r="JFM289" s="44"/>
      <c r="JFN289" s="44"/>
      <c r="JFO289" s="44"/>
      <c r="JFP289" s="44"/>
      <c r="JFQ289" s="44"/>
      <c r="JFR289" s="44"/>
      <c r="JFS289" s="44"/>
      <c r="JFT289" s="44"/>
      <c r="JFU289" s="44"/>
      <c r="JFV289" s="44"/>
      <c r="JFW289" s="44"/>
      <c r="JFX289" s="44"/>
      <c r="JFY289" s="44"/>
      <c r="JFZ289" s="44"/>
      <c r="JGA289" s="44"/>
      <c r="JGB289" s="44"/>
      <c r="JGC289" s="44"/>
      <c r="JGD289" s="44"/>
      <c r="JGE289" s="44"/>
      <c r="JGF289" s="44"/>
      <c r="JGG289" s="44"/>
      <c r="JGH289" s="44"/>
      <c r="JGI289" s="44"/>
      <c r="JGJ289" s="44"/>
      <c r="JGK289" s="44"/>
      <c r="JGL289" s="44"/>
      <c r="JGM289" s="44"/>
      <c r="JGN289" s="44"/>
      <c r="JGO289" s="44"/>
      <c r="JGP289" s="44"/>
      <c r="JGQ289" s="44"/>
      <c r="JGR289" s="44"/>
      <c r="JGS289" s="44"/>
      <c r="JGT289" s="44"/>
      <c r="JGU289" s="44"/>
      <c r="JGV289" s="44"/>
      <c r="JGW289" s="44"/>
      <c r="JGX289" s="44"/>
      <c r="JGY289" s="44"/>
      <c r="JGZ289" s="44"/>
      <c r="JHA289" s="44"/>
      <c r="JHB289" s="44"/>
      <c r="JHC289" s="44"/>
      <c r="JHD289" s="44"/>
      <c r="JHE289" s="44"/>
      <c r="JHF289" s="44"/>
      <c r="JHG289" s="44"/>
      <c r="JHH289" s="44"/>
      <c r="JHI289" s="44"/>
      <c r="JHJ289" s="44"/>
      <c r="JHK289" s="44"/>
      <c r="JHL289" s="44"/>
      <c r="JHM289" s="44"/>
      <c r="JHN289" s="44"/>
      <c r="JHO289" s="44"/>
      <c r="JHP289" s="44"/>
      <c r="JHQ289" s="44"/>
      <c r="JHR289" s="44"/>
      <c r="JHS289" s="44"/>
      <c r="JHT289" s="44"/>
      <c r="JHU289" s="44"/>
      <c r="JHV289" s="44"/>
      <c r="JHW289" s="44"/>
      <c r="JHX289" s="44"/>
      <c r="JHY289" s="44"/>
      <c r="JHZ289" s="44"/>
      <c r="JIA289" s="44"/>
      <c r="JIB289" s="44"/>
      <c r="JIC289" s="44"/>
      <c r="JID289" s="44"/>
      <c r="JIE289" s="44"/>
      <c r="JIF289" s="44"/>
      <c r="JIG289" s="44"/>
      <c r="JIH289" s="44"/>
      <c r="JII289" s="44"/>
      <c r="JIJ289" s="44"/>
      <c r="JIK289" s="44"/>
      <c r="JIL289" s="44"/>
      <c r="JIM289" s="44"/>
      <c r="JIN289" s="44"/>
      <c r="JIO289" s="44"/>
      <c r="JIP289" s="44"/>
      <c r="JIQ289" s="44"/>
      <c r="JIR289" s="44"/>
      <c r="JIS289" s="44"/>
      <c r="JIT289" s="44"/>
      <c r="JIU289" s="44"/>
      <c r="JIV289" s="44"/>
      <c r="JIW289" s="44"/>
      <c r="JIX289" s="44"/>
      <c r="JIY289" s="44"/>
      <c r="JIZ289" s="44"/>
      <c r="JJA289" s="44"/>
      <c r="JJB289" s="44"/>
      <c r="JJC289" s="44"/>
      <c r="JJD289" s="44"/>
      <c r="JJE289" s="44"/>
      <c r="JJF289" s="44"/>
      <c r="JJG289" s="44"/>
      <c r="JJH289" s="44"/>
      <c r="JJI289" s="44"/>
      <c r="JJJ289" s="44"/>
      <c r="JJK289" s="44"/>
      <c r="JJL289" s="44"/>
      <c r="JJM289" s="44"/>
      <c r="JJN289" s="44"/>
      <c r="JJO289" s="44"/>
      <c r="JJP289" s="44"/>
      <c r="JJQ289" s="44"/>
      <c r="JJR289" s="44"/>
      <c r="JJS289" s="44"/>
      <c r="JJT289" s="44"/>
      <c r="JJU289" s="44"/>
      <c r="JJV289" s="44"/>
      <c r="JJW289" s="44"/>
      <c r="JJX289" s="44"/>
      <c r="JJY289" s="44"/>
      <c r="JJZ289" s="44"/>
      <c r="JKA289" s="44"/>
      <c r="JKB289" s="44"/>
      <c r="JKC289" s="44"/>
      <c r="JKD289" s="44"/>
      <c r="JKE289" s="44"/>
      <c r="JKF289" s="44"/>
      <c r="JKG289" s="44"/>
      <c r="JKH289" s="44"/>
      <c r="JKI289" s="44"/>
      <c r="JKJ289" s="44"/>
      <c r="JKK289" s="44"/>
      <c r="JKL289" s="44"/>
      <c r="JKM289" s="44"/>
      <c r="JKN289" s="44"/>
      <c r="JKO289" s="44"/>
      <c r="JKP289" s="44"/>
      <c r="JKQ289" s="44"/>
      <c r="JKR289" s="44"/>
      <c r="JKS289" s="44"/>
      <c r="JKT289" s="44"/>
      <c r="JKU289" s="44"/>
      <c r="JKV289" s="44"/>
      <c r="JKW289" s="44"/>
      <c r="JKX289" s="44"/>
      <c r="JKY289" s="44"/>
      <c r="JKZ289" s="44"/>
      <c r="JLA289" s="44"/>
      <c r="JLB289" s="44"/>
      <c r="JLC289" s="44"/>
      <c r="JLD289" s="44"/>
      <c r="JLE289" s="44"/>
      <c r="JLF289" s="44"/>
      <c r="JLG289" s="44"/>
      <c r="JLH289" s="44"/>
      <c r="JLI289" s="44"/>
      <c r="JLJ289" s="44"/>
      <c r="JLK289" s="44"/>
      <c r="JLL289" s="44"/>
      <c r="JLM289" s="44"/>
      <c r="JLN289" s="44"/>
      <c r="JLO289" s="44"/>
      <c r="JLP289" s="44"/>
      <c r="JLQ289" s="44"/>
      <c r="JLR289" s="44"/>
      <c r="JLS289" s="44"/>
      <c r="JLT289" s="44"/>
      <c r="JLU289" s="44"/>
      <c r="JLV289" s="44"/>
      <c r="JLW289" s="44"/>
      <c r="JLX289" s="44"/>
      <c r="JLY289" s="44"/>
      <c r="JLZ289" s="44"/>
      <c r="JMA289" s="44"/>
      <c r="JMB289" s="44"/>
      <c r="JMC289" s="44"/>
      <c r="JMD289" s="44"/>
      <c r="JME289" s="44"/>
      <c r="JMF289" s="44"/>
      <c r="JMG289" s="44"/>
      <c r="JMH289" s="44"/>
      <c r="JMI289" s="44"/>
      <c r="JMJ289" s="44"/>
      <c r="JMK289" s="44"/>
      <c r="JML289" s="44"/>
      <c r="JMM289" s="44"/>
      <c r="JMN289" s="44"/>
      <c r="JMO289" s="44"/>
      <c r="JMP289" s="44"/>
      <c r="JMQ289" s="44"/>
      <c r="JMR289" s="44"/>
      <c r="JMS289" s="44"/>
      <c r="JMT289" s="44"/>
      <c r="JMU289" s="44"/>
      <c r="JMV289" s="44"/>
      <c r="JMW289" s="44"/>
      <c r="JMX289" s="44"/>
      <c r="JMY289" s="44"/>
      <c r="JMZ289" s="44"/>
      <c r="JNA289" s="44"/>
      <c r="JNB289" s="44"/>
      <c r="JNC289" s="44"/>
      <c r="JND289" s="44"/>
      <c r="JNE289" s="44"/>
      <c r="JNF289" s="44"/>
      <c r="JNG289" s="44"/>
      <c r="JNH289" s="44"/>
      <c r="JNI289" s="44"/>
      <c r="JNJ289" s="44"/>
      <c r="JNK289" s="44"/>
      <c r="JNL289" s="44"/>
      <c r="JNM289" s="44"/>
      <c r="JNN289" s="44"/>
      <c r="JNO289" s="44"/>
      <c r="JNP289" s="44"/>
      <c r="JNQ289" s="44"/>
      <c r="JNR289" s="44"/>
      <c r="JNS289" s="44"/>
      <c r="JNT289" s="44"/>
      <c r="JNU289" s="44"/>
      <c r="JNV289" s="44"/>
      <c r="JNW289" s="44"/>
      <c r="JNX289" s="44"/>
      <c r="JNY289" s="44"/>
      <c r="JNZ289" s="44"/>
      <c r="JOA289" s="44"/>
      <c r="JOB289" s="44"/>
      <c r="JOC289" s="44"/>
      <c r="JOD289" s="44"/>
      <c r="JOE289" s="44"/>
      <c r="JOF289" s="44"/>
      <c r="JOG289" s="44"/>
      <c r="JOH289" s="44"/>
      <c r="JOI289" s="44"/>
      <c r="JOJ289" s="44"/>
      <c r="JOK289" s="44"/>
      <c r="JOL289" s="44"/>
      <c r="JOM289" s="44"/>
      <c r="JON289" s="44"/>
      <c r="JOO289" s="44"/>
      <c r="JOP289" s="44"/>
      <c r="JOQ289" s="44"/>
      <c r="JOR289" s="44"/>
      <c r="JOS289" s="44"/>
      <c r="JOT289" s="44"/>
      <c r="JOU289" s="44"/>
      <c r="JOV289" s="44"/>
      <c r="JOW289" s="44"/>
      <c r="JOX289" s="44"/>
      <c r="JOY289" s="44"/>
      <c r="JOZ289" s="44"/>
      <c r="JPA289" s="44"/>
      <c r="JPB289" s="44"/>
      <c r="JPC289" s="44"/>
      <c r="JPD289" s="44"/>
      <c r="JPE289" s="44"/>
      <c r="JPF289" s="44"/>
      <c r="JPG289" s="44"/>
      <c r="JPH289" s="44"/>
      <c r="JPI289" s="44"/>
      <c r="JPJ289" s="44"/>
      <c r="JPK289" s="44"/>
      <c r="JPL289" s="44"/>
      <c r="JPM289" s="44"/>
      <c r="JPN289" s="44"/>
      <c r="JPO289" s="44"/>
      <c r="JPP289" s="44"/>
      <c r="JPQ289" s="44"/>
      <c r="JPR289" s="44"/>
      <c r="JPS289" s="44"/>
      <c r="JPT289" s="44"/>
      <c r="JPU289" s="44"/>
      <c r="JPV289" s="44"/>
      <c r="JPW289" s="44"/>
      <c r="JPX289" s="44"/>
      <c r="JPY289" s="44"/>
      <c r="JPZ289" s="44"/>
      <c r="JQA289" s="44"/>
      <c r="JQB289" s="44"/>
      <c r="JQC289" s="44"/>
      <c r="JQD289" s="44"/>
      <c r="JQE289" s="44"/>
      <c r="JQF289" s="44"/>
      <c r="JQG289" s="44"/>
      <c r="JQH289" s="44"/>
      <c r="JQI289" s="44"/>
      <c r="JQJ289" s="44"/>
      <c r="JQK289" s="44"/>
      <c r="JQL289" s="44"/>
      <c r="JQM289" s="44"/>
      <c r="JQN289" s="44"/>
      <c r="JQO289" s="44"/>
      <c r="JQP289" s="44"/>
      <c r="JQQ289" s="44"/>
      <c r="JQR289" s="44"/>
      <c r="JQS289" s="44"/>
      <c r="JQT289" s="44"/>
      <c r="JQU289" s="44"/>
      <c r="JQV289" s="44"/>
      <c r="JQW289" s="44"/>
      <c r="JQX289" s="44"/>
      <c r="JQY289" s="44"/>
      <c r="JQZ289" s="44"/>
      <c r="JRA289" s="44"/>
      <c r="JRB289" s="44"/>
      <c r="JRC289" s="44"/>
      <c r="JRD289" s="44"/>
      <c r="JRE289" s="44"/>
      <c r="JRF289" s="44"/>
      <c r="JRG289" s="44"/>
      <c r="JRH289" s="44"/>
      <c r="JRI289" s="44"/>
      <c r="JRJ289" s="44"/>
      <c r="JRK289" s="44"/>
      <c r="JRL289" s="44"/>
      <c r="JRM289" s="44"/>
      <c r="JRN289" s="44"/>
      <c r="JRO289" s="44"/>
      <c r="JRP289" s="44"/>
      <c r="JRQ289" s="44"/>
      <c r="JRR289" s="44"/>
      <c r="JRS289" s="44"/>
      <c r="JRT289" s="44"/>
      <c r="JRU289" s="44"/>
      <c r="JRV289" s="44"/>
      <c r="JRW289" s="44"/>
      <c r="JRX289" s="44"/>
      <c r="JRY289" s="44"/>
      <c r="JRZ289" s="44"/>
      <c r="JSA289" s="44"/>
      <c r="JSB289" s="44"/>
      <c r="JSC289" s="44"/>
      <c r="JSD289" s="44"/>
      <c r="JSE289" s="44"/>
      <c r="JSF289" s="44"/>
      <c r="JSG289" s="44"/>
      <c r="JSH289" s="44"/>
      <c r="JSI289" s="44"/>
      <c r="JSJ289" s="44"/>
      <c r="JSK289" s="44"/>
      <c r="JSL289" s="44"/>
      <c r="JSM289" s="44"/>
      <c r="JSN289" s="44"/>
      <c r="JSO289" s="44"/>
      <c r="JSP289" s="44"/>
      <c r="JSQ289" s="44"/>
      <c r="JSR289" s="44"/>
      <c r="JSS289" s="44"/>
      <c r="JST289" s="44"/>
      <c r="JSU289" s="44"/>
      <c r="JSV289" s="44"/>
      <c r="JSW289" s="44"/>
      <c r="JSX289" s="44"/>
      <c r="JSY289" s="44"/>
      <c r="JSZ289" s="44"/>
      <c r="JTA289" s="44"/>
      <c r="JTB289" s="44"/>
      <c r="JTC289" s="44"/>
      <c r="JTD289" s="44"/>
      <c r="JTE289" s="44"/>
      <c r="JTF289" s="44"/>
      <c r="JTG289" s="44"/>
      <c r="JTH289" s="44"/>
      <c r="JTI289" s="44"/>
      <c r="JTJ289" s="44"/>
      <c r="JTK289" s="44"/>
      <c r="JTL289" s="44"/>
      <c r="JTM289" s="44"/>
      <c r="JTN289" s="44"/>
      <c r="JTO289" s="44"/>
      <c r="JTP289" s="44"/>
      <c r="JTQ289" s="44"/>
      <c r="JTR289" s="44"/>
      <c r="JTS289" s="44"/>
      <c r="JTT289" s="44"/>
      <c r="JTU289" s="44"/>
      <c r="JTV289" s="44"/>
      <c r="JTW289" s="44"/>
      <c r="JTX289" s="44"/>
      <c r="JTY289" s="44"/>
      <c r="JTZ289" s="44"/>
      <c r="JUA289" s="44"/>
      <c r="JUB289" s="44"/>
      <c r="JUC289" s="44"/>
      <c r="JUD289" s="44"/>
      <c r="JUE289" s="44"/>
      <c r="JUF289" s="44"/>
      <c r="JUG289" s="44"/>
      <c r="JUH289" s="44"/>
      <c r="JUI289" s="44"/>
      <c r="JUJ289" s="44"/>
      <c r="JUK289" s="44"/>
      <c r="JUL289" s="44"/>
      <c r="JUM289" s="44"/>
      <c r="JUN289" s="44"/>
      <c r="JUO289" s="44"/>
      <c r="JUP289" s="44"/>
      <c r="JUQ289" s="44"/>
      <c r="JUR289" s="44"/>
      <c r="JUS289" s="44"/>
      <c r="JUT289" s="44"/>
      <c r="JUU289" s="44"/>
      <c r="JUV289" s="44"/>
      <c r="JUW289" s="44"/>
      <c r="JUX289" s="44"/>
      <c r="JUY289" s="44"/>
      <c r="JUZ289" s="44"/>
      <c r="JVA289" s="44"/>
      <c r="JVB289" s="44"/>
      <c r="JVC289" s="44"/>
      <c r="JVD289" s="44"/>
      <c r="JVE289" s="44"/>
      <c r="JVF289" s="44"/>
      <c r="JVG289" s="44"/>
      <c r="JVH289" s="44"/>
      <c r="JVI289" s="44"/>
      <c r="JVJ289" s="44"/>
      <c r="JVK289" s="44"/>
      <c r="JVL289" s="44"/>
      <c r="JVM289" s="44"/>
      <c r="JVN289" s="44"/>
      <c r="JVO289" s="44"/>
      <c r="JVP289" s="44"/>
      <c r="JVQ289" s="44"/>
      <c r="JVR289" s="44"/>
      <c r="JVS289" s="44"/>
      <c r="JVT289" s="44"/>
      <c r="JVU289" s="44"/>
      <c r="JVV289" s="44"/>
      <c r="JVW289" s="44"/>
      <c r="JVX289" s="44"/>
      <c r="JVY289" s="44"/>
      <c r="JVZ289" s="44"/>
      <c r="JWA289" s="44"/>
      <c r="JWB289" s="44"/>
      <c r="JWC289" s="44"/>
      <c r="JWD289" s="44"/>
      <c r="JWE289" s="44"/>
      <c r="JWF289" s="44"/>
      <c r="JWG289" s="44"/>
      <c r="JWH289" s="44"/>
      <c r="JWI289" s="44"/>
      <c r="JWJ289" s="44"/>
      <c r="JWK289" s="44"/>
      <c r="JWL289" s="44"/>
      <c r="JWM289" s="44"/>
      <c r="JWN289" s="44"/>
      <c r="JWO289" s="44"/>
      <c r="JWP289" s="44"/>
      <c r="JWQ289" s="44"/>
      <c r="JWR289" s="44"/>
      <c r="JWS289" s="44"/>
      <c r="JWT289" s="44"/>
      <c r="JWU289" s="44"/>
      <c r="JWV289" s="44"/>
      <c r="JWW289" s="44"/>
      <c r="JWX289" s="44"/>
      <c r="JWY289" s="44"/>
      <c r="JWZ289" s="44"/>
      <c r="JXA289" s="44"/>
      <c r="JXB289" s="44"/>
      <c r="JXC289" s="44"/>
      <c r="JXD289" s="44"/>
      <c r="JXE289" s="44"/>
      <c r="JXF289" s="44"/>
      <c r="JXG289" s="44"/>
      <c r="JXH289" s="44"/>
      <c r="JXI289" s="44"/>
      <c r="JXJ289" s="44"/>
      <c r="JXK289" s="44"/>
      <c r="JXL289" s="44"/>
      <c r="JXM289" s="44"/>
      <c r="JXN289" s="44"/>
      <c r="JXO289" s="44"/>
      <c r="JXP289" s="44"/>
      <c r="JXQ289" s="44"/>
      <c r="JXR289" s="44"/>
      <c r="JXS289" s="44"/>
      <c r="JXT289" s="44"/>
      <c r="JXU289" s="44"/>
      <c r="JXV289" s="44"/>
      <c r="JXW289" s="44"/>
      <c r="JXX289" s="44"/>
      <c r="JXY289" s="44"/>
      <c r="JXZ289" s="44"/>
      <c r="JYA289" s="44"/>
      <c r="JYB289" s="44"/>
      <c r="JYC289" s="44"/>
      <c r="JYD289" s="44"/>
      <c r="JYE289" s="44"/>
      <c r="JYF289" s="44"/>
      <c r="JYG289" s="44"/>
      <c r="JYH289" s="44"/>
      <c r="JYI289" s="44"/>
      <c r="JYJ289" s="44"/>
      <c r="JYK289" s="44"/>
      <c r="JYL289" s="44"/>
      <c r="JYM289" s="44"/>
      <c r="JYN289" s="44"/>
      <c r="JYO289" s="44"/>
      <c r="JYP289" s="44"/>
      <c r="JYQ289" s="44"/>
      <c r="JYR289" s="44"/>
      <c r="JYS289" s="44"/>
      <c r="JYT289" s="44"/>
      <c r="JYU289" s="44"/>
      <c r="JYV289" s="44"/>
      <c r="JYW289" s="44"/>
      <c r="JYX289" s="44"/>
      <c r="JYY289" s="44"/>
      <c r="JYZ289" s="44"/>
      <c r="JZA289" s="44"/>
      <c r="JZB289" s="44"/>
      <c r="JZC289" s="44"/>
      <c r="JZD289" s="44"/>
      <c r="JZE289" s="44"/>
      <c r="JZF289" s="44"/>
      <c r="JZG289" s="44"/>
      <c r="JZH289" s="44"/>
      <c r="JZI289" s="44"/>
      <c r="JZJ289" s="44"/>
      <c r="JZK289" s="44"/>
      <c r="JZL289" s="44"/>
      <c r="JZM289" s="44"/>
      <c r="JZN289" s="44"/>
      <c r="JZO289" s="44"/>
      <c r="JZP289" s="44"/>
      <c r="JZQ289" s="44"/>
      <c r="JZR289" s="44"/>
      <c r="JZS289" s="44"/>
      <c r="JZT289" s="44"/>
      <c r="JZU289" s="44"/>
      <c r="JZV289" s="44"/>
      <c r="JZW289" s="44"/>
      <c r="JZX289" s="44"/>
      <c r="JZY289" s="44"/>
      <c r="JZZ289" s="44"/>
      <c r="KAA289" s="44"/>
      <c r="KAB289" s="44"/>
      <c r="KAC289" s="44"/>
      <c r="KAD289" s="44"/>
      <c r="KAE289" s="44"/>
      <c r="KAF289" s="44"/>
      <c r="KAG289" s="44"/>
      <c r="KAH289" s="44"/>
      <c r="KAI289" s="44"/>
      <c r="KAJ289" s="44"/>
      <c r="KAK289" s="44"/>
      <c r="KAL289" s="44"/>
      <c r="KAM289" s="44"/>
      <c r="KAN289" s="44"/>
      <c r="KAO289" s="44"/>
      <c r="KAP289" s="44"/>
      <c r="KAQ289" s="44"/>
      <c r="KAR289" s="44"/>
      <c r="KAS289" s="44"/>
      <c r="KAT289" s="44"/>
      <c r="KAU289" s="44"/>
      <c r="KAV289" s="44"/>
      <c r="KAW289" s="44"/>
      <c r="KAX289" s="44"/>
      <c r="KAY289" s="44"/>
      <c r="KAZ289" s="44"/>
      <c r="KBA289" s="44"/>
      <c r="KBB289" s="44"/>
      <c r="KBC289" s="44"/>
      <c r="KBD289" s="44"/>
      <c r="KBE289" s="44"/>
      <c r="KBF289" s="44"/>
      <c r="KBG289" s="44"/>
      <c r="KBH289" s="44"/>
      <c r="KBI289" s="44"/>
      <c r="KBJ289" s="44"/>
      <c r="KBK289" s="44"/>
      <c r="KBL289" s="44"/>
      <c r="KBM289" s="44"/>
      <c r="KBN289" s="44"/>
      <c r="KBO289" s="44"/>
      <c r="KBP289" s="44"/>
      <c r="KBQ289" s="44"/>
      <c r="KBR289" s="44"/>
      <c r="KBS289" s="44"/>
      <c r="KBT289" s="44"/>
      <c r="KBU289" s="44"/>
      <c r="KBV289" s="44"/>
      <c r="KBW289" s="44"/>
      <c r="KBX289" s="44"/>
      <c r="KBY289" s="44"/>
      <c r="KBZ289" s="44"/>
      <c r="KCA289" s="44"/>
      <c r="KCB289" s="44"/>
      <c r="KCC289" s="44"/>
      <c r="KCD289" s="44"/>
      <c r="KCE289" s="44"/>
      <c r="KCF289" s="44"/>
      <c r="KCG289" s="44"/>
      <c r="KCH289" s="44"/>
      <c r="KCI289" s="44"/>
      <c r="KCJ289" s="44"/>
      <c r="KCK289" s="44"/>
      <c r="KCL289" s="44"/>
      <c r="KCM289" s="44"/>
      <c r="KCN289" s="44"/>
      <c r="KCO289" s="44"/>
      <c r="KCP289" s="44"/>
      <c r="KCQ289" s="44"/>
      <c r="KCR289" s="44"/>
      <c r="KCS289" s="44"/>
      <c r="KCT289" s="44"/>
      <c r="KCU289" s="44"/>
      <c r="KCV289" s="44"/>
      <c r="KCW289" s="44"/>
      <c r="KCX289" s="44"/>
      <c r="KCY289" s="44"/>
      <c r="KCZ289" s="44"/>
      <c r="KDA289" s="44"/>
      <c r="KDB289" s="44"/>
      <c r="KDC289" s="44"/>
      <c r="KDD289" s="44"/>
      <c r="KDE289" s="44"/>
      <c r="KDF289" s="44"/>
      <c r="KDG289" s="44"/>
      <c r="KDH289" s="44"/>
      <c r="KDI289" s="44"/>
      <c r="KDJ289" s="44"/>
      <c r="KDK289" s="44"/>
      <c r="KDL289" s="44"/>
      <c r="KDM289" s="44"/>
      <c r="KDN289" s="44"/>
      <c r="KDO289" s="44"/>
      <c r="KDP289" s="44"/>
      <c r="KDQ289" s="44"/>
      <c r="KDR289" s="44"/>
      <c r="KDS289" s="44"/>
      <c r="KDT289" s="44"/>
      <c r="KDU289" s="44"/>
      <c r="KDV289" s="44"/>
      <c r="KDW289" s="44"/>
      <c r="KDX289" s="44"/>
      <c r="KDY289" s="44"/>
      <c r="KDZ289" s="44"/>
      <c r="KEA289" s="44"/>
      <c r="KEB289" s="44"/>
      <c r="KEC289" s="44"/>
      <c r="KED289" s="44"/>
      <c r="KEE289" s="44"/>
      <c r="KEF289" s="44"/>
      <c r="KEG289" s="44"/>
      <c r="KEH289" s="44"/>
      <c r="KEI289" s="44"/>
      <c r="KEJ289" s="44"/>
      <c r="KEK289" s="44"/>
      <c r="KEL289" s="44"/>
      <c r="KEM289" s="44"/>
      <c r="KEN289" s="44"/>
      <c r="KEO289" s="44"/>
      <c r="KEP289" s="44"/>
      <c r="KEQ289" s="44"/>
      <c r="KER289" s="44"/>
      <c r="KES289" s="44"/>
      <c r="KET289" s="44"/>
      <c r="KEU289" s="44"/>
      <c r="KEV289" s="44"/>
      <c r="KEW289" s="44"/>
      <c r="KEX289" s="44"/>
      <c r="KEY289" s="44"/>
      <c r="KEZ289" s="44"/>
      <c r="KFA289" s="44"/>
      <c r="KFB289" s="44"/>
      <c r="KFC289" s="44"/>
      <c r="KFD289" s="44"/>
      <c r="KFE289" s="44"/>
      <c r="KFF289" s="44"/>
      <c r="KFG289" s="44"/>
      <c r="KFH289" s="44"/>
      <c r="KFI289" s="44"/>
      <c r="KFJ289" s="44"/>
      <c r="KFK289" s="44"/>
      <c r="KFL289" s="44"/>
      <c r="KFM289" s="44"/>
      <c r="KFN289" s="44"/>
      <c r="KFO289" s="44"/>
      <c r="KFP289" s="44"/>
      <c r="KFQ289" s="44"/>
      <c r="KFR289" s="44"/>
      <c r="KFS289" s="44"/>
      <c r="KFT289" s="44"/>
      <c r="KFU289" s="44"/>
      <c r="KFV289" s="44"/>
      <c r="KFW289" s="44"/>
      <c r="KFX289" s="44"/>
      <c r="KFY289" s="44"/>
      <c r="KFZ289" s="44"/>
      <c r="KGA289" s="44"/>
      <c r="KGB289" s="44"/>
      <c r="KGC289" s="44"/>
      <c r="KGD289" s="44"/>
      <c r="KGE289" s="44"/>
      <c r="KGF289" s="44"/>
      <c r="KGG289" s="44"/>
      <c r="KGH289" s="44"/>
      <c r="KGI289" s="44"/>
      <c r="KGJ289" s="44"/>
      <c r="KGK289" s="44"/>
      <c r="KGL289" s="44"/>
      <c r="KGM289" s="44"/>
      <c r="KGN289" s="44"/>
      <c r="KGO289" s="44"/>
      <c r="KGP289" s="44"/>
      <c r="KGQ289" s="44"/>
      <c r="KGR289" s="44"/>
      <c r="KGS289" s="44"/>
      <c r="KGT289" s="44"/>
      <c r="KGU289" s="44"/>
      <c r="KGV289" s="44"/>
      <c r="KGW289" s="44"/>
      <c r="KGX289" s="44"/>
      <c r="KGY289" s="44"/>
      <c r="KGZ289" s="44"/>
      <c r="KHA289" s="44"/>
      <c r="KHB289" s="44"/>
      <c r="KHC289" s="44"/>
      <c r="KHD289" s="44"/>
      <c r="KHE289" s="44"/>
      <c r="KHF289" s="44"/>
      <c r="KHG289" s="44"/>
      <c r="KHH289" s="44"/>
      <c r="KHI289" s="44"/>
      <c r="KHJ289" s="44"/>
      <c r="KHK289" s="44"/>
      <c r="KHL289" s="44"/>
      <c r="KHM289" s="44"/>
      <c r="KHN289" s="44"/>
      <c r="KHO289" s="44"/>
      <c r="KHP289" s="44"/>
      <c r="KHQ289" s="44"/>
      <c r="KHR289" s="44"/>
      <c r="KHS289" s="44"/>
      <c r="KHT289" s="44"/>
      <c r="KHU289" s="44"/>
      <c r="KHV289" s="44"/>
      <c r="KHW289" s="44"/>
      <c r="KHX289" s="44"/>
      <c r="KHY289" s="44"/>
      <c r="KHZ289" s="44"/>
      <c r="KIA289" s="44"/>
      <c r="KIB289" s="44"/>
      <c r="KIC289" s="44"/>
      <c r="KID289" s="44"/>
      <c r="KIE289" s="44"/>
      <c r="KIF289" s="44"/>
      <c r="KIG289" s="44"/>
      <c r="KIH289" s="44"/>
      <c r="KII289" s="44"/>
      <c r="KIJ289" s="44"/>
      <c r="KIK289" s="44"/>
      <c r="KIL289" s="44"/>
      <c r="KIM289" s="44"/>
      <c r="KIN289" s="44"/>
      <c r="KIO289" s="44"/>
      <c r="KIP289" s="44"/>
      <c r="KIQ289" s="44"/>
      <c r="KIR289" s="44"/>
      <c r="KIS289" s="44"/>
      <c r="KIT289" s="44"/>
      <c r="KIU289" s="44"/>
      <c r="KIV289" s="44"/>
      <c r="KIW289" s="44"/>
      <c r="KIX289" s="44"/>
      <c r="KIY289" s="44"/>
      <c r="KIZ289" s="44"/>
      <c r="KJA289" s="44"/>
      <c r="KJB289" s="44"/>
      <c r="KJC289" s="44"/>
      <c r="KJD289" s="44"/>
      <c r="KJE289" s="44"/>
      <c r="KJF289" s="44"/>
      <c r="KJG289" s="44"/>
      <c r="KJH289" s="44"/>
      <c r="KJI289" s="44"/>
      <c r="KJJ289" s="44"/>
      <c r="KJK289" s="44"/>
      <c r="KJL289" s="44"/>
      <c r="KJM289" s="44"/>
      <c r="KJN289" s="44"/>
      <c r="KJO289" s="44"/>
      <c r="KJP289" s="44"/>
      <c r="KJQ289" s="44"/>
      <c r="KJR289" s="44"/>
      <c r="KJS289" s="44"/>
      <c r="KJT289" s="44"/>
      <c r="KJU289" s="44"/>
      <c r="KJV289" s="44"/>
      <c r="KJW289" s="44"/>
      <c r="KJX289" s="44"/>
      <c r="KJY289" s="44"/>
      <c r="KJZ289" s="44"/>
      <c r="KKA289" s="44"/>
      <c r="KKB289" s="44"/>
      <c r="KKC289" s="44"/>
      <c r="KKD289" s="44"/>
      <c r="KKE289" s="44"/>
      <c r="KKF289" s="44"/>
      <c r="KKG289" s="44"/>
      <c r="KKH289" s="44"/>
      <c r="KKI289" s="44"/>
      <c r="KKJ289" s="44"/>
      <c r="KKK289" s="44"/>
      <c r="KKL289" s="44"/>
      <c r="KKM289" s="44"/>
      <c r="KKN289" s="44"/>
      <c r="KKO289" s="44"/>
      <c r="KKP289" s="44"/>
      <c r="KKQ289" s="44"/>
      <c r="KKR289" s="44"/>
      <c r="KKS289" s="44"/>
      <c r="KKT289" s="44"/>
      <c r="KKU289" s="44"/>
      <c r="KKV289" s="44"/>
      <c r="KKW289" s="44"/>
      <c r="KKX289" s="44"/>
      <c r="KKY289" s="44"/>
      <c r="KKZ289" s="44"/>
      <c r="KLA289" s="44"/>
      <c r="KLB289" s="44"/>
      <c r="KLC289" s="44"/>
      <c r="KLD289" s="44"/>
      <c r="KLE289" s="44"/>
      <c r="KLF289" s="44"/>
      <c r="KLG289" s="44"/>
      <c r="KLH289" s="44"/>
      <c r="KLI289" s="44"/>
      <c r="KLJ289" s="44"/>
      <c r="KLK289" s="44"/>
      <c r="KLL289" s="44"/>
      <c r="KLM289" s="44"/>
      <c r="KLN289" s="44"/>
      <c r="KLO289" s="44"/>
      <c r="KLP289" s="44"/>
      <c r="KLQ289" s="44"/>
      <c r="KLR289" s="44"/>
      <c r="KLS289" s="44"/>
      <c r="KLT289" s="44"/>
      <c r="KLU289" s="44"/>
      <c r="KLV289" s="44"/>
      <c r="KLW289" s="44"/>
      <c r="KLX289" s="44"/>
      <c r="KLY289" s="44"/>
      <c r="KLZ289" s="44"/>
      <c r="KMA289" s="44"/>
      <c r="KMB289" s="44"/>
      <c r="KMC289" s="44"/>
      <c r="KMD289" s="44"/>
      <c r="KME289" s="44"/>
      <c r="KMF289" s="44"/>
      <c r="KMG289" s="44"/>
      <c r="KMH289" s="44"/>
      <c r="KMI289" s="44"/>
      <c r="KMJ289" s="44"/>
      <c r="KMK289" s="44"/>
      <c r="KML289" s="44"/>
      <c r="KMM289" s="44"/>
      <c r="KMN289" s="44"/>
      <c r="KMO289" s="44"/>
      <c r="KMP289" s="44"/>
      <c r="KMQ289" s="44"/>
      <c r="KMR289" s="44"/>
      <c r="KMS289" s="44"/>
      <c r="KMT289" s="44"/>
      <c r="KMU289" s="44"/>
      <c r="KMV289" s="44"/>
      <c r="KMW289" s="44"/>
      <c r="KMX289" s="44"/>
      <c r="KMY289" s="44"/>
      <c r="KMZ289" s="44"/>
      <c r="KNA289" s="44"/>
      <c r="KNB289" s="44"/>
      <c r="KNC289" s="44"/>
      <c r="KND289" s="44"/>
      <c r="KNE289" s="44"/>
      <c r="KNF289" s="44"/>
      <c r="KNG289" s="44"/>
      <c r="KNH289" s="44"/>
      <c r="KNI289" s="44"/>
      <c r="KNJ289" s="44"/>
      <c r="KNK289" s="44"/>
      <c r="KNL289" s="44"/>
      <c r="KNM289" s="44"/>
      <c r="KNN289" s="44"/>
      <c r="KNO289" s="44"/>
      <c r="KNP289" s="44"/>
      <c r="KNQ289" s="44"/>
      <c r="KNR289" s="44"/>
      <c r="KNS289" s="44"/>
      <c r="KNT289" s="44"/>
      <c r="KNU289" s="44"/>
      <c r="KNV289" s="44"/>
      <c r="KNW289" s="44"/>
      <c r="KNX289" s="44"/>
      <c r="KNY289" s="44"/>
      <c r="KNZ289" s="44"/>
      <c r="KOA289" s="44"/>
      <c r="KOB289" s="44"/>
      <c r="KOC289" s="44"/>
      <c r="KOD289" s="44"/>
      <c r="KOE289" s="44"/>
      <c r="KOF289" s="44"/>
      <c r="KOG289" s="44"/>
      <c r="KOH289" s="44"/>
      <c r="KOI289" s="44"/>
      <c r="KOJ289" s="44"/>
      <c r="KOK289" s="44"/>
      <c r="KOL289" s="44"/>
      <c r="KOM289" s="44"/>
      <c r="KON289" s="44"/>
      <c r="KOO289" s="44"/>
      <c r="KOP289" s="44"/>
      <c r="KOQ289" s="44"/>
      <c r="KOR289" s="44"/>
      <c r="KOS289" s="44"/>
      <c r="KOT289" s="44"/>
      <c r="KOU289" s="44"/>
      <c r="KOV289" s="44"/>
      <c r="KOW289" s="44"/>
      <c r="KOX289" s="44"/>
      <c r="KOY289" s="44"/>
      <c r="KOZ289" s="44"/>
      <c r="KPA289" s="44"/>
      <c r="KPB289" s="44"/>
      <c r="KPC289" s="44"/>
      <c r="KPD289" s="44"/>
      <c r="KPE289" s="44"/>
      <c r="KPF289" s="44"/>
      <c r="KPG289" s="44"/>
      <c r="KPH289" s="44"/>
      <c r="KPI289" s="44"/>
      <c r="KPJ289" s="44"/>
      <c r="KPK289" s="44"/>
      <c r="KPL289" s="44"/>
      <c r="KPM289" s="44"/>
      <c r="KPN289" s="44"/>
      <c r="KPO289" s="44"/>
      <c r="KPP289" s="44"/>
      <c r="KPQ289" s="44"/>
      <c r="KPR289" s="44"/>
      <c r="KPS289" s="44"/>
      <c r="KPT289" s="44"/>
      <c r="KPU289" s="44"/>
      <c r="KPV289" s="44"/>
      <c r="KPW289" s="44"/>
      <c r="KPX289" s="44"/>
      <c r="KPY289" s="44"/>
      <c r="KPZ289" s="44"/>
      <c r="KQA289" s="44"/>
      <c r="KQB289" s="44"/>
      <c r="KQC289" s="44"/>
      <c r="KQD289" s="44"/>
      <c r="KQE289" s="44"/>
      <c r="KQF289" s="44"/>
      <c r="KQG289" s="44"/>
      <c r="KQH289" s="44"/>
      <c r="KQI289" s="44"/>
      <c r="KQJ289" s="44"/>
      <c r="KQK289" s="44"/>
      <c r="KQL289" s="44"/>
      <c r="KQM289" s="44"/>
      <c r="KQN289" s="44"/>
      <c r="KQO289" s="44"/>
      <c r="KQP289" s="44"/>
      <c r="KQQ289" s="44"/>
      <c r="KQR289" s="44"/>
      <c r="KQS289" s="44"/>
      <c r="KQT289" s="44"/>
      <c r="KQU289" s="44"/>
      <c r="KQV289" s="44"/>
      <c r="KQW289" s="44"/>
      <c r="KQX289" s="44"/>
      <c r="KQY289" s="44"/>
      <c r="KQZ289" s="44"/>
      <c r="KRA289" s="44"/>
      <c r="KRB289" s="44"/>
      <c r="KRC289" s="44"/>
      <c r="KRD289" s="44"/>
      <c r="KRE289" s="44"/>
      <c r="KRF289" s="44"/>
      <c r="KRG289" s="44"/>
      <c r="KRH289" s="44"/>
      <c r="KRI289" s="44"/>
      <c r="KRJ289" s="44"/>
      <c r="KRK289" s="44"/>
      <c r="KRL289" s="44"/>
      <c r="KRM289" s="44"/>
      <c r="KRN289" s="44"/>
      <c r="KRO289" s="44"/>
      <c r="KRP289" s="44"/>
      <c r="KRQ289" s="44"/>
      <c r="KRR289" s="44"/>
      <c r="KRS289" s="44"/>
      <c r="KRT289" s="44"/>
      <c r="KRU289" s="44"/>
      <c r="KRV289" s="44"/>
      <c r="KRW289" s="44"/>
      <c r="KRX289" s="44"/>
      <c r="KRY289" s="44"/>
      <c r="KRZ289" s="44"/>
      <c r="KSA289" s="44"/>
      <c r="KSB289" s="44"/>
      <c r="KSC289" s="44"/>
      <c r="KSD289" s="44"/>
      <c r="KSE289" s="44"/>
      <c r="KSF289" s="44"/>
      <c r="KSG289" s="44"/>
      <c r="KSH289" s="44"/>
      <c r="KSI289" s="44"/>
      <c r="KSJ289" s="44"/>
      <c r="KSK289" s="44"/>
      <c r="KSL289" s="44"/>
      <c r="KSM289" s="44"/>
      <c r="KSN289" s="44"/>
      <c r="KSO289" s="44"/>
      <c r="KSP289" s="44"/>
      <c r="KSQ289" s="44"/>
      <c r="KSR289" s="44"/>
      <c r="KSS289" s="44"/>
      <c r="KST289" s="44"/>
      <c r="KSU289" s="44"/>
      <c r="KSV289" s="44"/>
      <c r="KSW289" s="44"/>
      <c r="KSX289" s="44"/>
      <c r="KSY289" s="44"/>
      <c r="KSZ289" s="44"/>
      <c r="KTA289" s="44"/>
      <c r="KTB289" s="44"/>
      <c r="KTC289" s="44"/>
      <c r="KTD289" s="44"/>
      <c r="KTE289" s="44"/>
      <c r="KTF289" s="44"/>
      <c r="KTG289" s="44"/>
      <c r="KTH289" s="44"/>
      <c r="KTI289" s="44"/>
      <c r="KTJ289" s="44"/>
      <c r="KTK289" s="44"/>
      <c r="KTL289" s="44"/>
      <c r="KTM289" s="44"/>
      <c r="KTN289" s="44"/>
      <c r="KTO289" s="44"/>
      <c r="KTP289" s="44"/>
      <c r="KTQ289" s="44"/>
      <c r="KTR289" s="44"/>
      <c r="KTS289" s="44"/>
      <c r="KTT289" s="44"/>
      <c r="KTU289" s="44"/>
      <c r="KTV289" s="44"/>
      <c r="KTW289" s="44"/>
      <c r="KTX289" s="44"/>
      <c r="KTY289" s="44"/>
      <c r="KTZ289" s="44"/>
      <c r="KUA289" s="44"/>
      <c r="KUB289" s="44"/>
      <c r="KUC289" s="44"/>
      <c r="KUD289" s="44"/>
      <c r="KUE289" s="44"/>
      <c r="KUF289" s="44"/>
      <c r="KUG289" s="44"/>
      <c r="KUH289" s="44"/>
      <c r="KUI289" s="44"/>
      <c r="KUJ289" s="44"/>
      <c r="KUK289" s="44"/>
      <c r="KUL289" s="44"/>
      <c r="KUM289" s="44"/>
      <c r="KUN289" s="44"/>
      <c r="KUO289" s="44"/>
      <c r="KUP289" s="44"/>
      <c r="KUQ289" s="44"/>
      <c r="KUR289" s="44"/>
      <c r="KUS289" s="44"/>
      <c r="KUT289" s="44"/>
      <c r="KUU289" s="44"/>
      <c r="KUV289" s="44"/>
      <c r="KUW289" s="44"/>
      <c r="KUX289" s="44"/>
      <c r="KUY289" s="44"/>
      <c r="KUZ289" s="44"/>
      <c r="KVA289" s="44"/>
      <c r="KVB289" s="44"/>
      <c r="KVC289" s="44"/>
      <c r="KVD289" s="44"/>
      <c r="KVE289" s="44"/>
      <c r="KVF289" s="44"/>
      <c r="KVG289" s="44"/>
      <c r="KVH289" s="44"/>
      <c r="KVI289" s="44"/>
      <c r="KVJ289" s="44"/>
      <c r="KVK289" s="44"/>
      <c r="KVL289" s="44"/>
      <c r="KVM289" s="44"/>
      <c r="KVN289" s="44"/>
      <c r="KVO289" s="44"/>
      <c r="KVP289" s="44"/>
      <c r="KVQ289" s="44"/>
      <c r="KVR289" s="44"/>
      <c r="KVS289" s="44"/>
      <c r="KVT289" s="44"/>
      <c r="KVU289" s="44"/>
      <c r="KVV289" s="44"/>
      <c r="KVW289" s="44"/>
      <c r="KVX289" s="44"/>
      <c r="KVY289" s="44"/>
      <c r="KVZ289" s="44"/>
      <c r="KWA289" s="44"/>
      <c r="KWB289" s="44"/>
      <c r="KWC289" s="44"/>
      <c r="KWD289" s="44"/>
      <c r="KWE289" s="44"/>
      <c r="KWF289" s="44"/>
      <c r="KWG289" s="44"/>
      <c r="KWH289" s="44"/>
      <c r="KWI289" s="44"/>
      <c r="KWJ289" s="44"/>
      <c r="KWK289" s="44"/>
      <c r="KWL289" s="44"/>
      <c r="KWM289" s="44"/>
      <c r="KWN289" s="44"/>
      <c r="KWO289" s="44"/>
      <c r="KWP289" s="44"/>
      <c r="KWQ289" s="44"/>
      <c r="KWR289" s="44"/>
      <c r="KWS289" s="44"/>
      <c r="KWT289" s="44"/>
      <c r="KWU289" s="44"/>
      <c r="KWV289" s="44"/>
      <c r="KWW289" s="44"/>
      <c r="KWX289" s="44"/>
      <c r="KWY289" s="44"/>
      <c r="KWZ289" s="44"/>
      <c r="KXA289" s="44"/>
      <c r="KXB289" s="44"/>
      <c r="KXC289" s="44"/>
      <c r="KXD289" s="44"/>
      <c r="KXE289" s="44"/>
      <c r="KXF289" s="44"/>
      <c r="KXG289" s="44"/>
      <c r="KXH289" s="44"/>
      <c r="KXI289" s="44"/>
      <c r="KXJ289" s="44"/>
      <c r="KXK289" s="44"/>
      <c r="KXL289" s="44"/>
      <c r="KXM289" s="44"/>
      <c r="KXN289" s="44"/>
      <c r="KXO289" s="44"/>
      <c r="KXP289" s="44"/>
      <c r="KXQ289" s="44"/>
      <c r="KXR289" s="44"/>
      <c r="KXS289" s="44"/>
      <c r="KXT289" s="44"/>
      <c r="KXU289" s="44"/>
      <c r="KXV289" s="44"/>
      <c r="KXW289" s="44"/>
      <c r="KXX289" s="44"/>
      <c r="KXY289" s="44"/>
      <c r="KXZ289" s="44"/>
      <c r="KYA289" s="44"/>
      <c r="KYB289" s="44"/>
      <c r="KYC289" s="44"/>
      <c r="KYD289" s="44"/>
      <c r="KYE289" s="44"/>
      <c r="KYF289" s="44"/>
      <c r="KYG289" s="44"/>
      <c r="KYH289" s="44"/>
      <c r="KYI289" s="44"/>
      <c r="KYJ289" s="44"/>
      <c r="KYK289" s="44"/>
      <c r="KYL289" s="44"/>
      <c r="KYM289" s="44"/>
      <c r="KYN289" s="44"/>
      <c r="KYO289" s="44"/>
      <c r="KYP289" s="44"/>
      <c r="KYQ289" s="44"/>
      <c r="KYR289" s="44"/>
      <c r="KYS289" s="44"/>
      <c r="KYT289" s="44"/>
      <c r="KYU289" s="44"/>
      <c r="KYV289" s="44"/>
      <c r="KYW289" s="44"/>
      <c r="KYX289" s="44"/>
      <c r="KYY289" s="44"/>
      <c r="KYZ289" s="44"/>
      <c r="KZA289" s="44"/>
      <c r="KZB289" s="44"/>
      <c r="KZC289" s="44"/>
      <c r="KZD289" s="44"/>
      <c r="KZE289" s="44"/>
      <c r="KZF289" s="44"/>
      <c r="KZG289" s="44"/>
      <c r="KZH289" s="44"/>
      <c r="KZI289" s="44"/>
      <c r="KZJ289" s="44"/>
      <c r="KZK289" s="44"/>
      <c r="KZL289" s="44"/>
      <c r="KZM289" s="44"/>
      <c r="KZN289" s="44"/>
      <c r="KZO289" s="44"/>
      <c r="KZP289" s="44"/>
      <c r="KZQ289" s="44"/>
      <c r="KZR289" s="44"/>
      <c r="KZS289" s="44"/>
      <c r="KZT289" s="44"/>
      <c r="KZU289" s="44"/>
      <c r="KZV289" s="44"/>
      <c r="KZW289" s="44"/>
      <c r="KZX289" s="44"/>
      <c r="KZY289" s="44"/>
      <c r="KZZ289" s="44"/>
      <c r="LAA289" s="44"/>
      <c r="LAB289" s="44"/>
      <c r="LAC289" s="44"/>
      <c r="LAD289" s="44"/>
      <c r="LAE289" s="44"/>
      <c r="LAF289" s="44"/>
      <c r="LAG289" s="44"/>
      <c r="LAH289" s="44"/>
      <c r="LAI289" s="44"/>
      <c r="LAJ289" s="44"/>
      <c r="LAK289" s="44"/>
      <c r="LAL289" s="44"/>
      <c r="LAM289" s="44"/>
      <c r="LAN289" s="44"/>
      <c r="LAO289" s="44"/>
      <c r="LAP289" s="44"/>
      <c r="LAQ289" s="44"/>
      <c r="LAR289" s="44"/>
      <c r="LAS289" s="44"/>
      <c r="LAT289" s="44"/>
      <c r="LAU289" s="44"/>
      <c r="LAV289" s="44"/>
      <c r="LAW289" s="44"/>
      <c r="LAX289" s="44"/>
      <c r="LAY289" s="44"/>
      <c r="LAZ289" s="44"/>
      <c r="LBA289" s="44"/>
      <c r="LBB289" s="44"/>
      <c r="LBC289" s="44"/>
      <c r="LBD289" s="44"/>
      <c r="LBE289" s="44"/>
      <c r="LBF289" s="44"/>
      <c r="LBG289" s="44"/>
      <c r="LBH289" s="44"/>
      <c r="LBI289" s="44"/>
      <c r="LBJ289" s="44"/>
      <c r="LBK289" s="44"/>
      <c r="LBL289" s="44"/>
      <c r="LBM289" s="44"/>
      <c r="LBN289" s="44"/>
      <c r="LBO289" s="44"/>
      <c r="LBP289" s="44"/>
      <c r="LBQ289" s="44"/>
      <c r="LBR289" s="44"/>
      <c r="LBS289" s="44"/>
      <c r="LBT289" s="44"/>
      <c r="LBU289" s="44"/>
      <c r="LBV289" s="44"/>
      <c r="LBW289" s="44"/>
      <c r="LBX289" s="44"/>
      <c r="LBY289" s="44"/>
      <c r="LBZ289" s="44"/>
      <c r="LCA289" s="44"/>
      <c r="LCB289" s="44"/>
      <c r="LCC289" s="44"/>
      <c r="LCD289" s="44"/>
      <c r="LCE289" s="44"/>
      <c r="LCF289" s="44"/>
      <c r="LCG289" s="44"/>
      <c r="LCH289" s="44"/>
      <c r="LCI289" s="44"/>
      <c r="LCJ289" s="44"/>
      <c r="LCK289" s="44"/>
      <c r="LCL289" s="44"/>
      <c r="LCM289" s="44"/>
      <c r="LCN289" s="44"/>
      <c r="LCO289" s="44"/>
      <c r="LCP289" s="44"/>
      <c r="LCQ289" s="44"/>
      <c r="LCR289" s="44"/>
      <c r="LCS289" s="44"/>
      <c r="LCT289" s="44"/>
      <c r="LCU289" s="44"/>
      <c r="LCV289" s="44"/>
      <c r="LCW289" s="44"/>
      <c r="LCX289" s="44"/>
      <c r="LCY289" s="44"/>
      <c r="LCZ289" s="44"/>
      <c r="LDA289" s="44"/>
      <c r="LDB289" s="44"/>
      <c r="LDC289" s="44"/>
      <c r="LDD289" s="44"/>
      <c r="LDE289" s="44"/>
      <c r="LDF289" s="44"/>
      <c r="LDG289" s="44"/>
      <c r="LDH289" s="44"/>
      <c r="LDI289" s="44"/>
      <c r="LDJ289" s="44"/>
      <c r="LDK289" s="44"/>
      <c r="LDL289" s="44"/>
      <c r="LDM289" s="44"/>
      <c r="LDN289" s="44"/>
      <c r="LDO289" s="44"/>
      <c r="LDP289" s="44"/>
      <c r="LDQ289" s="44"/>
      <c r="LDR289" s="44"/>
      <c r="LDS289" s="44"/>
      <c r="LDT289" s="44"/>
      <c r="LDU289" s="44"/>
      <c r="LDV289" s="44"/>
      <c r="LDW289" s="44"/>
      <c r="LDX289" s="44"/>
      <c r="LDY289" s="44"/>
      <c r="LDZ289" s="44"/>
      <c r="LEA289" s="44"/>
      <c r="LEB289" s="44"/>
      <c r="LEC289" s="44"/>
      <c r="LED289" s="44"/>
      <c r="LEE289" s="44"/>
      <c r="LEF289" s="44"/>
      <c r="LEG289" s="44"/>
      <c r="LEH289" s="44"/>
      <c r="LEI289" s="44"/>
      <c r="LEJ289" s="44"/>
      <c r="LEK289" s="44"/>
      <c r="LEL289" s="44"/>
      <c r="LEM289" s="44"/>
      <c r="LEN289" s="44"/>
      <c r="LEO289" s="44"/>
      <c r="LEP289" s="44"/>
      <c r="LEQ289" s="44"/>
      <c r="LER289" s="44"/>
      <c r="LES289" s="44"/>
      <c r="LET289" s="44"/>
      <c r="LEU289" s="44"/>
      <c r="LEV289" s="44"/>
      <c r="LEW289" s="44"/>
      <c r="LEX289" s="44"/>
      <c r="LEY289" s="44"/>
      <c r="LEZ289" s="44"/>
      <c r="LFA289" s="44"/>
      <c r="LFB289" s="44"/>
      <c r="LFC289" s="44"/>
      <c r="LFD289" s="44"/>
      <c r="LFE289" s="44"/>
      <c r="LFF289" s="44"/>
      <c r="LFG289" s="44"/>
      <c r="LFH289" s="44"/>
      <c r="LFI289" s="44"/>
      <c r="LFJ289" s="44"/>
      <c r="LFK289" s="44"/>
      <c r="LFL289" s="44"/>
      <c r="LFM289" s="44"/>
      <c r="LFN289" s="44"/>
      <c r="LFO289" s="44"/>
      <c r="LFP289" s="44"/>
      <c r="LFQ289" s="44"/>
      <c r="LFR289" s="44"/>
      <c r="LFS289" s="44"/>
      <c r="LFT289" s="44"/>
      <c r="LFU289" s="44"/>
      <c r="LFV289" s="44"/>
      <c r="LFW289" s="44"/>
      <c r="LFX289" s="44"/>
      <c r="LFY289" s="44"/>
      <c r="LFZ289" s="44"/>
      <c r="LGA289" s="44"/>
      <c r="LGB289" s="44"/>
      <c r="LGC289" s="44"/>
      <c r="LGD289" s="44"/>
      <c r="LGE289" s="44"/>
      <c r="LGF289" s="44"/>
      <c r="LGG289" s="44"/>
      <c r="LGH289" s="44"/>
      <c r="LGI289" s="44"/>
      <c r="LGJ289" s="44"/>
      <c r="LGK289" s="44"/>
      <c r="LGL289" s="44"/>
      <c r="LGM289" s="44"/>
      <c r="LGN289" s="44"/>
      <c r="LGO289" s="44"/>
      <c r="LGP289" s="44"/>
      <c r="LGQ289" s="44"/>
      <c r="LGR289" s="44"/>
      <c r="LGS289" s="44"/>
      <c r="LGT289" s="44"/>
      <c r="LGU289" s="44"/>
      <c r="LGV289" s="44"/>
      <c r="LGW289" s="44"/>
      <c r="LGX289" s="44"/>
      <c r="LGY289" s="44"/>
      <c r="LGZ289" s="44"/>
      <c r="LHA289" s="44"/>
      <c r="LHB289" s="44"/>
      <c r="LHC289" s="44"/>
      <c r="LHD289" s="44"/>
      <c r="LHE289" s="44"/>
      <c r="LHF289" s="44"/>
      <c r="LHG289" s="44"/>
      <c r="LHH289" s="44"/>
      <c r="LHI289" s="44"/>
      <c r="LHJ289" s="44"/>
      <c r="LHK289" s="44"/>
      <c r="LHL289" s="44"/>
      <c r="LHM289" s="44"/>
      <c r="LHN289" s="44"/>
      <c r="LHO289" s="44"/>
      <c r="LHP289" s="44"/>
      <c r="LHQ289" s="44"/>
      <c r="LHR289" s="44"/>
      <c r="LHS289" s="44"/>
      <c r="LHT289" s="44"/>
      <c r="LHU289" s="44"/>
      <c r="LHV289" s="44"/>
      <c r="LHW289" s="44"/>
      <c r="LHX289" s="44"/>
      <c r="LHY289" s="44"/>
      <c r="LHZ289" s="44"/>
      <c r="LIA289" s="44"/>
      <c r="LIB289" s="44"/>
      <c r="LIC289" s="44"/>
      <c r="LID289" s="44"/>
      <c r="LIE289" s="44"/>
      <c r="LIF289" s="44"/>
      <c r="LIG289" s="44"/>
      <c r="LIH289" s="44"/>
      <c r="LII289" s="44"/>
      <c r="LIJ289" s="44"/>
      <c r="LIK289" s="44"/>
      <c r="LIL289" s="44"/>
      <c r="LIM289" s="44"/>
      <c r="LIN289" s="44"/>
      <c r="LIO289" s="44"/>
      <c r="LIP289" s="44"/>
      <c r="LIQ289" s="44"/>
      <c r="LIR289" s="44"/>
      <c r="LIS289" s="44"/>
      <c r="LIT289" s="44"/>
      <c r="LIU289" s="44"/>
      <c r="LIV289" s="44"/>
      <c r="LIW289" s="44"/>
      <c r="LIX289" s="44"/>
      <c r="LIY289" s="44"/>
      <c r="LIZ289" s="44"/>
      <c r="LJA289" s="44"/>
      <c r="LJB289" s="44"/>
      <c r="LJC289" s="44"/>
      <c r="LJD289" s="44"/>
      <c r="LJE289" s="44"/>
      <c r="LJF289" s="44"/>
      <c r="LJG289" s="44"/>
      <c r="LJH289" s="44"/>
      <c r="LJI289" s="44"/>
      <c r="LJJ289" s="44"/>
      <c r="LJK289" s="44"/>
      <c r="LJL289" s="44"/>
      <c r="LJM289" s="44"/>
      <c r="LJN289" s="44"/>
      <c r="LJO289" s="44"/>
      <c r="LJP289" s="44"/>
      <c r="LJQ289" s="44"/>
      <c r="LJR289" s="44"/>
      <c r="LJS289" s="44"/>
      <c r="LJT289" s="44"/>
      <c r="LJU289" s="44"/>
      <c r="LJV289" s="44"/>
      <c r="LJW289" s="44"/>
      <c r="LJX289" s="44"/>
      <c r="LJY289" s="44"/>
      <c r="LJZ289" s="44"/>
      <c r="LKA289" s="44"/>
      <c r="LKB289" s="44"/>
      <c r="LKC289" s="44"/>
      <c r="LKD289" s="44"/>
      <c r="LKE289" s="44"/>
      <c r="LKF289" s="44"/>
      <c r="LKG289" s="44"/>
      <c r="LKH289" s="44"/>
      <c r="LKI289" s="44"/>
      <c r="LKJ289" s="44"/>
      <c r="LKK289" s="44"/>
      <c r="LKL289" s="44"/>
      <c r="LKM289" s="44"/>
      <c r="LKN289" s="44"/>
      <c r="LKO289" s="44"/>
      <c r="LKP289" s="44"/>
      <c r="LKQ289" s="44"/>
      <c r="LKR289" s="44"/>
      <c r="LKS289" s="44"/>
      <c r="LKT289" s="44"/>
      <c r="LKU289" s="44"/>
      <c r="LKV289" s="44"/>
      <c r="LKW289" s="44"/>
      <c r="LKX289" s="44"/>
      <c r="LKY289" s="44"/>
      <c r="LKZ289" s="44"/>
      <c r="LLA289" s="44"/>
      <c r="LLB289" s="44"/>
      <c r="LLC289" s="44"/>
      <c r="LLD289" s="44"/>
      <c r="LLE289" s="44"/>
      <c r="LLF289" s="44"/>
      <c r="LLG289" s="44"/>
      <c r="LLH289" s="44"/>
      <c r="LLI289" s="44"/>
      <c r="LLJ289" s="44"/>
      <c r="LLK289" s="44"/>
      <c r="LLL289" s="44"/>
      <c r="LLM289" s="44"/>
      <c r="LLN289" s="44"/>
      <c r="LLO289" s="44"/>
      <c r="LLP289" s="44"/>
      <c r="LLQ289" s="44"/>
      <c r="LLR289" s="44"/>
      <c r="LLS289" s="44"/>
      <c r="LLT289" s="44"/>
      <c r="LLU289" s="44"/>
      <c r="LLV289" s="44"/>
      <c r="LLW289" s="44"/>
      <c r="LLX289" s="44"/>
      <c r="LLY289" s="44"/>
      <c r="LLZ289" s="44"/>
      <c r="LMA289" s="44"/>
      <c r="LMB289" s="44"/>
      <c r="LMC289" s="44"/>
      <c r="LMD289" s="44"/>
      <c r="LME289" s="44"/>
      <c r="LMF289" s="44"/>
      <c r="LMG289" s="44"/>
      <c r="LMH289" s="44"/>
      <c r="LMI289" s="44"/>
      <c r="LMJ289" s="44"/>
      <c r="LMK289" s="44"/>
      <c r="LML289" s="44"/>
      <c r="LMM289" s="44"/>
      <c r="LMN289" s="44"/>
      <c r="LMO289" s="44"/>
      <c r="LMP289" s="44"/>
      <c r="LMQ289" s="44"/>
      <c r="LMR289" s="44"/>
      <c r="LMS289" s="44"/>
      <c r="LMT289" s="44"/>
      <c r="LMU289" s="44"/>
      <c r="LMV289" s="44"/>
      <c r="LMW289" s="44"/>
      <c r="LMX289" s="44"/>
      <c r="LMY289" s="44"/>
      <c r="LMZ289" s="44"/>
      <c r="LNA289" s="44"/>
      <c r="LNB289" s="44"/>
      <c r="LNC289" s="44"/>
      <c r="LND289" s="44"/>
      <c r="LNE289" s="44"/>
      <c r="LNF289" s="44"/>
      <c r="LNG289" s="44"/>
      <c r="LNH289" s="44"/>
      <c r="LNI289" s="44"/>
      <c r="LNJ289" s="44"/>
      <c r="LNK289" s="44"/>
      <c r="LNL289" s="44"/>
      <c r="LNM289" s="44"/>
      <c r="LNN289" s="44"/>
      <c r="LNO289" s="44"/>
      <c r="LNP289" s="44"/>
      <c r="LNQ289" s="44"/>
      <c r="LNR289" s="44"/>
      <c r="LNS289" s="44"/>
      <c r="LNT289" s="44"/>
      <c r="LNU289" s="44"/>
      <c r="LNV289" s="44"/>
      <c r="LNW289" s="44"/>
      <c r="LNX289" s="44"/>
      <c r="LNY289" s="44"/>
      <c r="LNZ289" s="44"/>
      <c r="LOA289" s="44"/>
      <c r="LOB289" s="44"/>
      <c r="LOC289" s="44"/>
      <c r="LOD289" s="44"/>
      <c r="LOE289" s="44"/>
      <c r="LOF289" s="44"/>
      <c r="LOG289" s="44"/>
      <c r="LOH289" s="44"/>
      <c r="LOI289" s="44"/>
      <c r="LOJ289" s="44"/>
      <c r="LOK289" s="44"/>
      <c r="LOL289" s="44"/>
      <c r="LOM289" s="44"/>
      <c r="LON289" s="44"/>
      <c r="LOO289" s="44"/>
      <c r="LOP289" s="44"/>
      <c r="LOQ289" s="44"/>
      <c r="LOR289" s="44"/>
      <c r="LOS289" s="44"/>
      <c r="LOT289" s="44"/>
      <c r="LOU289" s="44"/>
      <c r="LOV289" s="44"/>
      <c r="LOW289" s="44"/>
      <c r="LOX289" s="44"/>
      <c r="LOY289" s="44"/>
      <c r="LOZ289" s="44"/>
      <c r="LPA289" s="44"/>
      <c r="LPB289" s="44"/>
      <c r="LPC289" s="44"/>
      <c r="LPD289" s="44"/>
      <c r="LPE289" s="44"/>
      <c r="LPF289" s="44"/>
      <c r="LPG289" s="44"/>
      <c r="LPH289" s="44"/>
      <c r="LPI289" s="44"/>
      <c r="LPJ289" s="44"/>
      <c r="LPK289" s="44"/>
      <c r="LPL289" s="44"/>
      <c r="LPM289" s="44"/>
      <c r="LPN289" s="44"/>
      <c r="LPO289" s="44"/>
      <c r="LPP289" s="44"/>
      <c r="LPQ289" s="44"/>
      <c r="LPR289" s="44"/>
      <c r="LPS289" s="44"/>
      <c r="LPT289" s="44"/>
      <c r="LPU289" s="44"/>
      <c r="LPV289" s="44"/>
      <c r="LPW289" s="44"/>
      <c r="LPX289" s="44"/>
      <c r="LPY289" s="44"/>
      <c r="LPZ289" s="44"/>
      <c r="LQA289" s="44"/>
      <c r="LQB289" s="44"/>
      <c r="LQC289" s="44"/>
      <c r="LQD289" s="44"/>
      <c r="LQE289" s="44"/>
      <c r="LQF289" s="44"/>
      <c r="LQG289" s="44"/>
      <c r="LQH289" s="44"/>
      <c r="LQI289" s="44"/>
      <c r="LQJ289" s="44"/>
      <c r="LQK289" s="44"/>
      <c r="LQL289" s="44"/>
      <c r="LQM289" s="44"/>
      <c r="LQN289" s="44"/>
      <c r="LQO289" s="44"/>
      <c r="LQP289" s="44"/>
      <c r="LQQ289" s="44"/>
      <c r="LQR289" s="44"/>
      <c r="LQS289" s="44"/>
      <c r="LQT289" s="44"/>
      <c r="LQU289" s="44"/>
      <c r="LQV289" s="44"/>
      <c r="LQW289" s="44"/>
      <c r="LQX289" s="44"/>
      <c r="LQY289" s="44"/>
      <c r="LQZ289" s="44"/>
      <c r="LRA289" s="44"/>
      <c r="LRB289" s="44"/>
      <c r="LRC289" s="44"/>
      <c r="LRD289" s="44"/>
      <c r="LRE289" s="44"/>
      <c r="LRF289" s="44"/>
      <c r="LRG289" s="44"/>
      <c r="LRH289" s="44"/>
      <c r="LRI289" s="44"/>
      <c r="LRJ289" s="44"/>
      <c r="LRK289" s="44"/>
      <c r="LRL289" s="44"/>
      <c r="LRM289" s="44"/>
      <c r="LRN289" s="44"/>
      <c r="LRO289" s="44"/>
      <c r="LRP289" s="44"/>
      <c r="LRQ289" s="44"/>
      <c r="LRR289" s="44"/>
      <c r="LRS289" s="44"/>
      <c r="LRT289" s="44"/>
      <c r="LRU289" s="44"/>
      <c r="LRV289" s="44"/>
      <c r="LRW289" s="44"/>
      <c r="LRX289" s="44"/>
      <c r="LRY289" s="44"/>
      <c r="LRZ289" s="44"/>
      <c r="LSA289" s="44"/>
      <c r="LSB289" s="44"/>
      <c r="LSC289" s="44"/>
      <c r="LSD289" s="44"/>
      <c r="LSE289" s="44"/>
      <c r="LSF289" s="44"/>
      <c r="LSG289" s="44"/>
      <c r="LSH289" s="44"/>
      <c r="LSI289" s="44"/>
      <c r="LSJ289" s="44"/>
      <c r="LSK289" s="44"/>
      <c r="LSL289" s="44"/>
      <c r="LSM289" s="44"/>
      <c r="LSN289" s="44"/>
      <c r="LSO289" s="44"/>
      <c r="LSP289" s="44"/>
      <c r="LSQ289" s="44"/>
      <c r="LSR289" s="44"/>
      <c r="LSS289" s="44"/>
      <c r="LST289" s="44"/>
      <c r="LSU289" s="44"/>
      <c r="LSV289" s="44"/>
      <c r="LSW289" s="44"/>
      <c r="LSX289" s="44"/>
      <c r="LSY289" s="44"/>
      <c r="LSZ289" s="44"/>
      <c r="LTA289" s="44"/>
      <c r="LTB289" s="44"/>
      <c r="LTC289" s="44"/>
      <c r="LTD289" s="44"/>
      <c r="LTE289" s="44"/>
      <c r="LTF289" s="44"/>
      <c r="LTG289" s="44"/>
      <c r="LTH289" s="44"/>
      <c r="LTI289" s="44"/>
      <c r="LTJ289" s="44"/>
      <c r="LTK289" s="44"/>
      <c r="LTL289" s="44"/>
      <c r="LTM289" s="44"/>
      <c r="LTN289" s="44"/>
      <c r="LTO289" s="44"/>
      <c r="LTP289" s="44"/>
      <c r="LTQ289" s="44"/>
      <c r="LTR289" s="44"/>
      <c r="LTS289" s="44"/>
      <c r="LTT289" s="44"/>
      <c r="LTU289" s="44"/>
      <c r="LTV289" s="44"/>
      <c r="LTW289" s="44"/>
      <c r="LTX289" s="44"/>
      <c r="LTY289" s="44"/>
      <c r="LTZ289" s="44"/>
      <c r="LUA289" s="44"/>
      <c r="LUB289" s="44"/>
      <c r="LUC289" s="44"/>
      <c r="LUD289" s="44"/>
      <c r="LUE289" s="44"/>
      <c r="LUF289" s="44"/>
      <c r="LUG289" s="44"/>
      <c r="LUH289" s="44"/>
      <c r="LUI289" s="44"/>
      <c r="LUJ289" s="44"/>
      <c r="LUK289" s="44"/>
      <c r="LUL289" s="44"/>
      <c r="LUM289" s="44"/>
      <c r="LUN289" s="44"/>
      <c r="LUO289" s="44"/>
      <c r="LUP289" s="44"/>
      <c r="LUQ289" s="44"/>
      <c r="LUR289" s="44"/>
      <c r="LUS289" s="44"/>
      <c r="LUT289" s="44"/>
      <c r="LUU289" s="44"/>
      <c r="LUV289" s="44"/>
      <c r="LUW289" s="44"/>
      <c r="LUX289" s="44"/>
      <c r="LUY289" s="44"/>
      <c r="LUZ289" s="44"/>
      <c r="LVA289" s="44"/>
      <c r="LVB289" s="44"/>
      <c r="LVC289" s="44"/>
      <c r="LVD289" s="44"/>
      <c r="LVE289" s="44"/>
      <c r="LVF289" s="44"/>
      <c r="LVG289" s="44"/>
      <c r="LVH289" s="44"/>
      <c r="LVI289" s="44"/>
      <c r="LVJ289" s="44"/>
      <c r="LVK289" s="44"/>
      <c r="LVL289" s="44"/>
      <c r="LVM289" s="44"/>
      <c r="LVN289" s="44"/>
      <c r="LVO289" s="44"/>
      <c r="LVP289" s="44"/>
      <c r="LVQ289" s="44"/>
      <c r="LVR289" s="44"/>
      <c r="LVS289" s="44"/>
      <c r="LVT289" s="44"/>
      <c r="LVU289" s="44"/>
      <c r="LVV289" s="44"/>
      <c r="LVW289" s="44"/>
      <c r="LVX289" s="44"/>
      <c r="LVY289" s="44"/>
      <c r="LVZ289" s="44"/>
      <c r="LWA289" s="44"/>
      <c r="LWB289" s="44"/>
      <c r="LWC289" s="44"/>
      <c r="LWD289" s="44"/>
      <c r="LWE289" s="44"/>
      <c r="LWF289" s="44"/>
      <c r="LWG289" s="44"/>
      <c r="LWH289" s="44"/>
      <c r="LWI289" s="44"/>
      <c r="LWJ289" s="44"/>
      <c r="LWK289" s="44"/>
      <c r="LWL289" s="44"/>
      <c r="LWM289" s="44"/>
      <c r="LWN289" s="44"/>
      <c r="LWO289" s="44"/>
      <c r="LWP289" s="44"/>
      <c r="LWQ289" s="44"/>
      <c r="LWR289" s="44"/>
      <c r="LWS289" s="44"/>
      <c r="LWT289" s="44"/>
      <c r="LWU289" s="44"/>
      <c r="LWV289" s="44"/>
      <c r="LWW289" s="44"/>
      <c r="LWX289" s="44"/>
      <c r="LWY289" s="44"/>
      <c r="LWZ289" s="44"/>
      <c r="LXA289" s="44"/>
      <c r="LXB289" s="44"/>
      <c r="LXC289" s="44"/>
      <c r="LXD289" s="44"/>
      <c r="LXE289" s="44"/>
      <c r="LXF289" s="44"/>
      <c r="LXG289" s="44"/>
      <c r="LXH289" s="44"/>
      <c r="LXI289" s="44"/>
      <c r="LXJ289" s="44"/>
      <c r="LXK289" s="44"/>
      <c r="LXL289" s="44"/>
      <c r="LXM289" s="44"/>
      <c r="LXN289" s="44"/>
      <c r="LXO289" s="44"/>
      <c r="LXP289" s="44"/>
      <c r="LXQ289" s="44"/>
      <c r="LXR289" s="44"/>
      <c r="LXS289" s="44"/>
      <c r="LXT289" s="44"/>
      <c r="LXU289" s="44"/>
      <c r="LXV289" s="44"/>
      <c r="LXW289" s="44"/>
      <c r="LXX289" s="44"/>
      <c r="LXY289" s="44"/>
      <c r="LXZ289" s="44"/>
      <c r="LYA289" s="44"/>
      <c r="LYB289" s="44"/>
      <c r="LYC289" s="44"/>
      <c r="LYD289" s="44"/>
      <c r="LYE289" s="44"/>
      <c r="LYF289" s="44"/>
      <c r="LYG289" s="44"/>
      <c r="LYH289" s="44"/>
      <c r="LYI289" s="44"/>
      <c r="LYJ289" s="44"/>
      <c r="LYK289" s="44"/>
      <c r="LYL289" s="44"/>
      <c r="LYM289" s="44"/>
      <c r="LYN289" s="44"/>
      <c r="LYO289" s="44"/>
      <c r="LYP289" s="44"/>
      <c r="LYQ289" s="44"/>
      <c r="LYR289" s="44"/>
      <c r="LYS289" s="44"/>
      <c r="LYT289" s="44"/>
      <c r="LYU289" s="44"/>
      <c r="LYV289" s="44"/>
      <c r="LYW289" s="44"/>
      <c r="LYX289" s="44"/>
      <c r="LYY289" s="44"/>
      <c r="LYZ289" s="44"/>
      <c r="LZA289" s="44"/>
      <c r="LZB289" s="44"/>
      <c r="LZC289" s="44"/>
      <c r="LZD289" s="44"/>
      <c r="LZE289" s="44"/>
      <c r="LZF289" s="44"/>
      <c r="LZG289" s="44"/>
      <c r="LZH289" s="44"/>
      <c r="LZI289" s="44"/>
      <c r="LZJ289" s="44"/>
      <c r="LZK289" s="44"/>
      <c r="LZL289" s="44"/>
      <c r="LZM289" s="44"/>
      <c r="LZN289" s="44"/>
      <c r="LZO289" s="44"/>
      <c r="LZP289" s="44"/>
      <c r="LZQ289" s="44"/>
      <c r="LZR289" s="44"/>
      <c r="LZS289" s="44"/>
      <c r="LZT289" s="44"/>
      <c r="LZU289" s="44"/>
      <c r="LZV289" s="44"/>
      <c r="LZW289" s="44"/>
      <c r="LZX289" s="44"/>
      <c r="LZY289" s="44"/>
      <c r="LZZ289" s="44"/>
      <c r="MAA289" s="44"/>
      <c r="MAB289" s="44"/>
      <c r="MAC289" s="44"/>
      <c r="MAD289" s="44"/>
      <c r="MAE289" s="44"/>
      <c r="MAF289" s="44"/>
      <c r="MAG289" s="44"/>
      <c r="MAH289" s="44"/>
      <c r="MAI289" s="44"/>
      <c r="MAJ289" s="44"/>
      <c r="MAK289" s="44"/>
      <c r="MAL289" s="44"/>
      <c r="MAM289" s="44"/>
      <c r="MAN289" s="44"/>
      <c r="MAO289" s="44"/>
      <c r="MAP289" s="44"/>
      <c r="MAQ289" s="44"/>
      <c r="MAR289" s="44"/>
      <c r="MAS289" s="44"/>
      <c r="MAT289" s="44"/>
      <c r="MAU289" s="44"/>
      <c r="MAV289" s="44"/>
      <c r="MAW289" s="44"/>
      <c r="MAX289" s="44"/>
      <c r="MAY289" s="44"/>
      <c r="MAZ289" s="44"/>
      <c r="MBA289" s="44"/>
      <c r="MBB289" s="44"/>
      <c r="MBC289" s="44"/>
      <c r="MBD289" s="44"/>
      <c r="MBE289" s="44"/>
      <c r="MBF289" s="44"/>
      <c r="MBG289" s="44"/>
      <c r="MBH289" s="44"/>
      <c r="MBI289" s="44"/>
      <c r="MBJ289" s="44"/>
      <c r="MBK289" s="44"/>
      <c r="MBL289" s="44"/>
      <c r="MBM289" s="44"/>
      <c r="MBN289" s="44"/>
      <c r="MBO289" s="44"/>
      <c r="MBP289" s="44"/>
      <c r="MBQ289" s="44"/>
      <c r="MBR289" s="44"/>
      <c r="MBS289" s="44"/>
      <c r="MBT289" s="44"/>
      <c r="MBU289" s="44"/>
      <c r="MBV289" s="44"/>
      <c r="MBW289" s="44"/>
      <c r="MBX289" s="44"/>
      <c r="MBY289" s="44"/>
      <c r="MBZ289" s="44"/>
      <c r="MCA289" s="44"/>
      <c r="MCB289" s="44"/>
      <c r="MCC289" s="44"/>
      <c r="MCD289" s="44"/>
      <c r="MCE289" s="44"/>
      <c r="MCF289" s="44"/>
      <c r="MCG289" s="44"/>
      <c r="MCH289" s="44"/>
      <c r="MCI289" s="44"/>
      <c r="MCJ289" s="44"/>
      <c r="MCK289" s="44"/>
      <c r="MCL289" s="44"/>
      <c r="MCM289" s="44"/>
      <c r="MCN289" s="44"/>
      <c r="MCO289" s="44"/>
      <c r="MCP289" s="44"/>
      <c r="MCQ289" s="44"/>
      <c r="MCR289" s="44"/>
      <c r="MCS289" s="44"/>
      <c r="MCT289" s="44"/>
      <c r="MCU289" s="44"/>
      <c r="MCV289" s="44"/>
      <c r="MCW289" s="44"/>
      <c r="MCX289" s="44"/>
      <c r="MCY289" s="44"/>
      <c r="MCZ289" s="44"/>
      <c r="MDA289" s="44"/>
      <c r="MDB289" s="44"/>
      <c r="MDC289" s="44"/>
      <c r="MDD289" s="44"/>
      <c r="MDE289" s="44"/>
      <c r="MDF289" s="44"/>
      <c r="MDG289" s="44"/>
      <c r="MDH289" s="44"/>
      <c r="MDI289" s="44"/>
      <c r="MDJ289" s="44"/>
      <c r="MDK289" s="44"/>
      <c r="MDL289" s="44"/>
      <c r="MDM289" s="44"/>
      <c r="MDN289" s="44"/>
      <c r="MDO289" s="44"/>
      <c r="MDP289" s="44"/>
      <c r="MDQ289" s="44"/>
      <c r="MDR289" s="44"/>
      <c r="MDS289" s="44"/>
      <c r="MDT289" s="44"/>
      <c r="MDU289" s="44"/>
      <c r="MDV289" s="44"/>
      <c r="MDW289" s="44"/>
      <c r="MDX289" s="44"/>
      <c r="MDY289" s="44"/>
      <c r="MDZ289" s="44"/>
      <c r="MEA289" s="44"/>
      <c r="MEB289" s="44"/>
      <c r="MEC289" s="44"/>
      <c r="MED289" s="44"/>
      <c r="MEE289" s="44"/>
      <c r="MEF289" s="44"/>
      <c r="MEG289" s="44"/>
      <c r="MEH289" s="44"/>
      <c r="MEI289" s="44"/>
      <c r="MEJ289" s="44"/>
      <c r="MEK289" s="44"/>
      <c r="MEL289" s="44"/>
      <c r="MEM289" s="44"/>
      <c r="MEN289" s="44"/>
      <c r="MEO289" s="44"/>
      <c r="MEP289" s="44"/>
      <c r="MEQ289" s="44"/>
      <c r="MER289" s="44"/>
      <c r="MES289" s="44"/>
      <c r="MET289" s="44"/>
      <c r="MEU289" s="44"/>
      <c r="MEV289" s="44"/>
      <c r="MEW289" s="44"/>
      <c r="MEX289" s="44"/>
      <c r="MEY289" s="44"/>
      <c r="MEZ289" s="44"/>
      <c r="MFA289" s="44"/>
      <c r="MFB289" s="44"/>
      <c r="MFC289" s="44"/>
      <c r="MFD289" s="44"/>
      <c r="MFE289" s="44"/>
      <c r="MFF289" s="44"/>
      <c r="MFG289" s="44"/>
      <c r="MFH289" s="44"/>
      <c r="MFI289" s="44"/>
      <c r="MFJ289" s="44"/>
      <c r="MFK289" s="44"/>
      <c r="MFL289" s="44"/>
      <c r="MFM289" s="44"/>
      <c r="MFN289" s="44"/>
      <c r="MFO289" s="44"/>
      <c r="MFP289" s="44"/>
      <c r="MFQ289" s="44"/>
      <c r="MFR289" s="44"/>
      <c r="MFS289" s="44"/>
      <c r="MFT289" s="44"/>
      <c r="MFU289" s="44"/>
      <c r="MFV289" s="44"/>
      <c r="MFW289" s="44"/>
      <c r="MFX289" s="44"/>
      <c r="MFY289" s="44"/>
      <c r="MFZ289" s="44"/>
      <c r="MGA289" s="44"/>
      <c r="MGB289" s="44"/>
      <c r="MGC289" s="44"/>
      <c r="MGD289" s="44"/>
      <c r="MGE289" s="44"/>
      <c r="MGF289" s="44"/>
      <c r="MGG289" s="44"/>
      <c r="MGH289" s="44"/>
      <c r="MGI289" s="44"/>
      <c r="MGJ289" s="44"/>
      <c r="MGK289" s="44"/>
      <c r="MGL289" s="44"/>
      <c r="MGM289" s="44"/>
      <c r="MGN289" s="44"/>
      <c r="MGO289" s="44"/>
      <c r="MGP289" s="44"/>
      <c r="MGQ289" s="44"/>
      <c r="MGR289" s="44"/>
      <c r="MGS289" s="44"/>
      <c r="MGT289" s="44"/>
      <c r="MGU289" s="44"/>
      <c r="MGV289" s="44"/>
      <c r="MGW289" s="44"/>
      <c r="MGX289" s="44"/>
      <c r="MGY289" s="44"/>
      <c r="MGZ289" s="44"/>
      <c r="MHA289" s="44"/>
      <c r="MHB289" s="44"/>
      <c r="MHC289" s="44"/>
      <c r="MHD289" s="44"/>
      <c r="MHE289" s="44"/>
      <c r="MHF289" s="44"/>
      <c r="MHG289" s="44"/>
      <c r="MHH289" s="44"/>
      <c r="MHI289" s="44"/>
      <c r="MHJ289" s="44"/>
      <c r="MHK289" s="44"/>
      <c r="MHL289" s="44"/>
      <c r="MHM289" s="44"/>
      <c r="MHN289" s="44"/>
      <c r="MHO289" s="44"/>
      <c r="MHP289" s="44"/>
      <c r="MHQ289" s="44"/>
      <c r="MHR289" s="44"/>
      <c r="MHS289" s="44"/>
      <c r="MHT289" s="44"/>
      <c r="MHU289" s="44"/>
      <c r="MHV289" s="44"/>
      <c r="MHW289" s="44"/>
      <c r="MHX289" s="44"/>
      <c r="MHY289" s="44"/>
      <c r="MHZ289" s="44"/>
      <c r="MIA289" s="44"/>
      <c r="MIB289" s="44"/>
      <c r="MIC289" s="44"/>
      <c r="MID289" s="44"/>
      <c r="MIE289" s="44"/>
      <c r="MIF289" s="44"/>
      <c r="MIG289" s="44"/>
      <c r="MIH289" s="44"/>
      <c r="MII289" s="44"/>
      <c r="MIJ289" s="44"/>
      <c r="MIK289" s="44"/>
      <c r="MIL289" s="44"/>
      <c r="MIM289" s="44"/>
      <c r="MIN289" s="44"/>
      <c r="MIO289" s="44"/>
      <c r="MIP289" s="44"/>
      <c r="MIQ289" s="44"/>
      <c r="MIR289" s="44"/>
      <c r="MIS289" s="44"/>
      <c r="MIT289" s="44"/>
      <c r="MIU289" s="44"/>
      <c r="MIV289" s="44"/>
      <c r="MIW289" s="44"/>
      <c r="MIX289" s="44"/>
      <c r="MIY289" s="44"/>
      <c r="MIZ289" s="44"/>
      <c r="MJA289" s="44"/>
      <c r="MJB289" s="44"/>
      <c r="MJC289" s="44"/>
      <c r="MJD289" s="44"/>
      <c r="MJE289" s="44"/>
      <c r="MJF289" s="44"/>
      <c r="MJG289" s="44"/>
      <c r="MJH289" s="44"/>
      <c r="MJI289" s="44"/>
      <c r="MJJ289" s="44"/>
      <c r="MJK289" s="44"/>
      <c r="MJL289" s="44"/>
      <c r="MJM289" s="44"/>
      <c r="MJN289" s="44"/>
      <c r="MJO289" s="44"/>
      <c r="MJP289" s="44"/>
      <c r="MJQ289" s="44"/>
      <c r="MJR289" s="44"/>
      <c r="MJS289" s="44"/>
      <c r="MJT289" s="44"/>
      <c r="MJU289" s="44"/>
      <c r="MJV289" s="44"/>
      <c r="MJW289" s="44"/>
      <c r="MJX289" s="44"/>
      <c r="MJY289" s="44"/>
      <c r="MJZ289" s="44"/>
      <c r="MKA289" s="44"/>
      <c r="MKB289" s="44"/>
      <c r="MKC289" s="44"/>
      <c r="MKD289" s="44"/>
      <c r="MKE289" s="44"/>
      <c r="MKF289" s="44"/>
      <c r="MKG289" s="44"/>
      <c r="MKH289" s="44"/>
      <c r="MKI289" s="44"/>
      <c r="MKJ289" s="44"/>
      <c r="MKK289" s="44"/>
      <c r="MKL289" s="44"/>
      <c r="MKM289" s="44"/>
      <c r="MKN289" s="44"/>
      <c r="MKO289" s="44"/>
      <c r="MKP289" s="44"/>
      <c r="MKQ289" s="44"/>
      <c r="MKR289" s="44"/>
      <c r="MKS289" s="44"/>
      <c r="MKT289" s="44"/>
      <c r="MKU289" s="44"/>
      <c r="MKV289" s="44"/>
      <c r="MKW289" s="44"/>
      <c r="MKX289" s="44"/>
      <c r="MKY289" s="44"/>
      <c r="MKZ289" s="44"/>
      <c r="MLA289" s="44"/>
      <c r="MLB289" s="44"/>
      <c r="MLC289" s="44"/>
      <c r="MLD289" s="44"/>
      <c r="MLE289" s="44"/>
      <c r="MLF289" s="44"/>
      <c r="MLG289" s="44"/>
      <c r="MLH289" s="44"/>
      <c r="MLI289" s="44"/>
      <c r="MLJ289" s="44"/>
      <c r="MLK289" s="44"/>
      <c r="MLL289" s="44"/>
      <c r="MLM289" s="44"/>
      <c r="MLN289" s="44"/>
      <c r="MLO289" s="44"/>
      <c r="MLP289" s="44"/>
      <c r="MLQ289" s="44"/>
      <c r="MLR289" s="44"/>
      <c r="MLS289" s="44"/>
      <c r="MLT289" s="44"/>
      <c r="MLU289" s="44"/>
      <c r="MLV289" s="44"/>
      <c r="MLW289" s="44"/>
      <c r="MLX289" s="44"/>
      <c r="MLY289" s="44"/>
      <c r="MLZ289" s="44"/>
      <c r="MMA289" s="44"/>
      <c r="MMB289" s="44"/>
      <c r="MMC289" s="44"/>
      <c r="MMD289" s="44"/>
      <c r="MME289" s="44"/>
      <c r="MMF289" s="44"/>
      <c r="MMG289" s="44"/>
      <c r="MMH289" s="44"/>
      <c r="MMI289" s="44"/>
      <c r="MMJ289" s="44"/>
      <c r="MMK289" s="44"/>
      <c r="MML289" s="44"/>
      <c r="MMM289" s="44"/>
      <c r="MMN289" s="44"/>
      <c r="MMO289" s="44"/>
      <c r="MMP289" s="44"/>
      <c r="MMQ289" s="44"/>
      <c r="MMR289" s="44"/>
      <c r="MMS289" s="44"/>
      <c r="MMT289" s="44"/>
      <c r="MMU289" s="44"/>
      <c r="MMV289" s="44"/>
      <c r="MMW289" s="44"/>
      <c r="MMX289" s="44"/>
      <c r="MMY289" s="44"/>
      <c r="MMZ289" s="44"/>
      <c r="MNA289" s="44"/>
      <c r="MNB289" s="44"/>
      <c r="MNC289" s="44"/>
      <c r="MND289" s="44"/>
      <c r="MNE289" s="44"/>
      <c r="MNF289" s="44"/>
      <c r="MNG289" s="44"/>
      <c r="MNH289" s="44"/>
      <c r="MNI289" s="44"/>
      <c r="MNJ289" s="44"/>
      <c r="MNK289" s="44"/>
      <c r="MNL289" s="44"/>
      <c r="MNM289" s="44"/>
      <c r="MNN289" s="44"/>
      <c r="MNO289" s="44"/>
      <c r="MNP289" s="44"/>
      <c r="MNQ289" s="44"/>
      <c r="MNR289" s="44"/>
      <c r="MNS289" s="44"/>
      <c r="MNT289" s="44"/>
      <c r="MNU289" s="44"/>
      <c r="MNV289" s="44"/>
      <c r="MNW289" s="44"/>
      <c r="MNX289" s="44"/>
      <c r="MNY289" s="44"/>
      <c r="MNZ289" s="44"/>
      <c r="MOA289" s="44"/>
      <c r="MOB289" s="44"/>
      <c r="MOC289" s="44"/>
      <c r="MOD289" s="44"/>
      <c r="MOE289" s="44"/>
      <c r="MOF289" s="44"/>
      <c r="MOG289" s="44"/>
      <c r="MOH289" s="44"/>
      <c r="MOI289" s="44"/>
      <c r="MOJ289" s="44"/>
      <c r="MOK289" s="44"/>
      <c r="MOL289" s="44"/>
      <c r="MOM289" s="44"/>
      <c r="MON289" s="44"/>
      <c r="MOO289" s="44"/>
      <c r="MOP289" s="44"/>
      <c r="MOQ289" s="44"/>
      <c r="MOR289" s="44"/>
      <c r="MOS289" s="44"/>
      <c r="MOT289" s="44"/>
      <c r="MOU289" s="44"/>
      <c r="MOV289" s="44"/>
      <c r="MOW289" s="44"/>
      <c r="MOX289" s="44"/>
      <c r="MOY289" s="44"/>
      <c r="MOZ289" s="44"/>
      <c r="MPA289" s="44"/>
      <c r="MPB289" s="44"/>
      <c r="MPC289" s="44"/>
      <c r="MPD289" s="44"/>
      <c r="MPE289" s="44"/>
      <c r="MPF289" s="44"/>
      <c r="MPG289" s="44"/>
      <c r="MPH289" s="44"/>
      <c r="MPI289" s="44"/>
      <c r="MPJ289" s="44"/>
      <c r="MPK289" s="44"/>
      <c r="MPL289" s="44"/>
      <c r="MPM289" s="44"/>
      <c r="MPN289" s="44"/>
      <c r="MPO289" s="44"/>
      <c r="MPP289" s="44"/>
      <c r="MPQ289" s="44"/>
      <c r="MPR289" s="44"/>
      <c r="MPS289" s="44"/>
      <c r="MPT289" s="44"/>
      <c r="MPU289" s="44"/>
      <c r="MPV289" s="44"/>
      <c r="MPW289" s="44"/>
      <c r="MPX289" s="44"/>
      <c r="MPY289" s="44"/>
      <c r="MPZ289" s="44"/>
      <c r="MQA289" s="44"/>
      <c r="MQB289" s="44"/>
      <c r="MQC289" s="44"/>
      <c r="MQD289" s="44"/>
      <c r="MQE289" s="44"/>
      <c r="MQF289" s="44"/>
      <c r="MQG289" s="44"/>
      <c r="MQH289" s="44"/>
      <c r="MQI289" s="44"/>
      <c r="MQJ289" s="44"/>
      <c r="MQK289" s="44"/>
      <c r="MQL289" s="44"/>
      <c r="MQM289" s="44"/>
      <c r="MQN289" s="44"/>
      <c r="MQO289" s="44"/>
      <c r="MQP289" s="44"/>
      <c r="MQQ289" s="44"/>
      <c r="MQR289" s="44"/>
      <c r="MQS289" s="44"/>
      <c r="MQT289" s="44"/>
      <c r="MQU289" s="44"/>
      <c r="MQV289" s="44"/>
      <c r="MQW289" s="44"/>
      <c r="MQX289" s="44"/>
      <c r="MQY289" s="44"/>
      <c r="MQZ289" s="44"/>
      <c r="MRA289" s="44"/>
      <c r="MRB289" s="44"/>
      <c r="MRC289" s="44"/>
      <c r="MRD289" s="44"/>
      <c r="MRE289" s="44"/>
      <c r="MRF289" s="44"/>
      <c r="MRG289" s="44"/>
      <c r="MRH289" s="44"/>
      <c r="MRI289" s="44"/>
      <c r="MRJ289" s="44"/>
      <c r="MRK289" s="44"/>
      <c r="MRL289" s="44"/>
      <c r="MRM289" s="44"/>
      <c r="MRN289" s="44"/>
      <c r="MRO289" s="44"/>
      <c r="MRP289" s="44"/>
      <c r="MRQ289" s="44"/>
      <c r="MRR289" s="44"/>
      <c r="MRS289" s="44"/>
      <c r="MRT289" s="44"/>
      <c r="MRU289" s="44"/>
      <c r="MRV289" s="44"/>
      <c r="MRW289" s="44"/>
      <c r="MRX289" s="44"/>
      <c r="MRY289" s="44"/>
      <c r="MRZ289" s="44"/>
      <c r="MSA289" s="44"/>
      <c r="MSB289" s="44"/>
      <c r="MSC289" s="44"/>
      <c r="MSD289" s="44"/>
      <c r="MSE289" s="44"/>
      <c r="MSF289" s="44"/>
      <c r="MSG289" s="44"/>
      <c r="MSH289" s="44"/>
      <c r="MSI289" s="44"/>
      <c r="MSJ289" s="44"/>
      <c r="MSK289" s="44"/>
      <c r="MSL289" s="44"/>
      <c r="MSM289" s="44"/>
      <c r="MSN289" s="44"/>
      <c r="MSO289" s="44"/>
      <c r="MSP289" s="44"/>
      <c r="MSQ289" s="44"/>
      <c r="MSR289" s="44"/>
      <c r="MSS289" s="44"/>
      <c r="MST289" s="44"/>
      <c r="MSU289" s="44"/>
      <c r="MSV289" s="44"/>
      <c r="MSW289" s="44"/>
      <c r="MSX289" s="44"/>
      <c r="MSY289" s="44"/>
      <c r="MSZ289" s="44"/>
      <c r="MTA289" s="44"/>
      <c r="MTB289" s="44"/>
      <c r="MTC289" s="44"/>
      <c r="MTD289" s="44"/>
      <c r="MTE289" s="44"/>
      <c r="MTF289" s="44"/>
      <c r="MTG289" s="44"/>
      <c r="MTH289" s="44"/>
      <c r="MTI289" s="44"/>
      <c r="MTJ289" s="44"/>
      <c r="MTK289" s="44"/>
      <c r="MTL289" s="44"/>
      <c r="MTM289" s="44"/>
      <c r="MTN289" s="44"/>
      <c r="MTO289" s="44"/>
      <c r="MTP289" s="44"/>
      <c r="MTQ289" s="44"/>
      <c r="MTR289" s="44"/>
      <c r="MTS289" s="44"/>
      <c r="MTT289" s="44"/>
      <c r="MTU289" s="44"/>
      <c r="MTV289" s="44"/>
      <c r="MTW289" s="44"/>
      <c r="MTX289" s="44"/>
      <c r="MTY289" s="44"/>
      <c r="MTZ289" s="44"/>
      <c r="MUA289" s="44"/>
      <c r="MUB289" s="44"/>
      <c r="MUC289" s="44"/>
      <c r="MUD289" s="44"/>
      <c r="MUE289" s="44"/>
      <c r="MUF289" s="44"/>
      <c r="MUG289" s="44"/>
      <c r="MUH289" s="44"/>
      <c r="MUI289" s="44"/>
      <c r="MUJ289" s="44"/>
      <c r="MUK289" s="44"/>
      <c r="MUL289" s="44"/>
      <c r="MUM289" s="44"/>
      <c r="MUN289" s="44"/>
      <c r="MUO289" s="44"/>
      <c r="MUP289" s="44"/>
      <c r="MUQ289" s="44"/>
      <c r="MUR289" s="44"/>
      <c r="MUS289" s="44"/>
      <c r="MUT289" s="44"/>
      <c r="MUU289" s="44"/>
      <c r="MUV289" s="44"/>
      <c r="MUW289" s="44"/>
      <c r="MUX289" s="44"/>
      <c r="MUY289" s="44"/>
      <c r="MUZ289" s="44"/>
      <c r="MVA289" s="44"/>
      <c r="MVB289" s="44"/>
      <c r="MVC289" s="44"/>
      <c r="MVD289" s="44"/>
      <c r="MVE289" s="44"/>
      <c r="MVF289" s="44"/>
      <c r="MVG289" s="44"/>
      <c r="MVH289" s="44"/>
      <c r="MVI289" s="44"/>
      <c r="MVJ289" s="44"/>
      <c r="MVK289" s="44"/>
      <c r="MVL289" s="44"/>
      <c r="MVM289" s="44"/>
      <c r="MVN289" s="44"/>
      <c r="MVO289" s="44"/>
      <c r="MVP289" s="44"/>
      <c r="MVQ289" s="44"/>
      <c r="MVR289" s="44"/>
      <c r="MVS289" s="44"/>
      <c r="MVT289" s="44"/>
      <c r="MVU289" s="44"/>
      <c r="MVV289" s="44"/>
      <c r="MVW289" s="44"/>
      <c r="MVX289" s="44"/>
      <c r="MVY289" s="44"/>
      <c r="MVZ289" s="44"/>
      <c r="MWA289" s="44"/>
      <c r="MWB289" s="44"/>
      <c r="MWC289" s="44"/>
      <c r="MWD289" s="44"/>
      <c r="MWE289" s="44"/>
      <c r="MWF289" s="44"/>
      <c r="MWG289" s="44"/>
      <c r="MWH289" s="44"/>
      <c r="MWI289" s="44"/>
      <c r="MWJ289" s="44"/>
      <c r="MWK289" s="44"/>
      <c r="MWL289" s="44"/>
      <c r="MWM289" s="44"/>
      <c r="MWN289" s="44"/>
      <c r="MWO289" s="44"/>
      <c r="MWP289" s="44"/>
      <c r="MWQ289" s="44"/>
      <c r="MWR289" s="44"/>
      <c r="MWS289" s="44"/>
      <c r="MWT289" s="44"/>
      <c r="MWU289" s="44"/>
      <c r="MWV289" s="44"/>
      <c r="MWW289" s="44"/>
      <c r="MWX289" s="44"/>
      <c r="MWY289" s="44"/>
      <c r="MWZ289" s="44"/>
      <c r="MXA289" s="44"/>
      <c r="MXB289" s="44"/>
      <c r="MXC289" s="44"/>
      <c r="MXD289" s="44"/>
      <c r="MXE289" s="44"/>
      <c r="MXF289" s="44"/>
      <c r="MXG289" s="44"/>
      <c r="MXH289" s="44"/>
      <c r="MXI289" s="44"/>
      <c r="MXJ289" s="44"/>
      <c r="MXK289" s="44"/>
      <c r="MXL289" s="44"/>
      <c r="MXM289" s="44"/>
      <c r="MXN289" s="44"/>
      <c r="MXO289" s="44"/>
      <c r="MXP289" s="44"/>
      <c r="MXQ289" s="44"/>
      <c r="MXR289" s="44"/>
      <c r="MXS289" s="44"/>
      <c r="MXT289" s="44"/>
      <c r="MXU289" s="44"/>
      <c r="MXV289" s="44"/>
      <c r="MXW289" s="44"/>
      <c r="MXX289" s="44"/>
      <c r="MXY289" s="44"/>
      <c r="MXZ289" s="44"/>
      <c r="MYA289" s="44"/>
      <c r="MYB289" s="44"/>
      <c r="MYC289" s="44"/>
      <c r="MYD289" s="44"/>
      <c r="MYE289" s="44"/>
      <c r="MYF289" s="44"/>
      <c r="MYG289" s="44"/>
      <c r="MYH289" s="44"/>
      <c r="MYI289" s="44"/>
      <c r="MYJ289" s="44"/>
      <c r="MYK289" s="44"/>
      <c r="MYL289" s="44"/>
      <c r="MYM289" s="44"/>
      <c r="MYN289" s="44"/>
      <c r="MYO289" s="44"/>
      <c r="MYP289" s="44"/>
      <c r="MYQ289" s="44"/>
      <c r="MYR289" s="44"/>
      <c r="MYS289" s="44"/>
      <c r="MYT289" s="44"/>
      <c r="MYU289" s="44"/>
      <c r="MYV289" s="44"/>
      <c r="MYW289" s="44"/>
      <c r="MYX289" s="44"/>
      <c r="MYY289" s="44"/>
      <c r="MYZ289" s="44"/>
      <c r="MZA289" s="44"/>
      <c r="MZB289" s="44"/>
      <c r="MZC289" s="44"/>
      <c r="MZD289" s="44"/>
      <c r="MZE289" s="44"/>
      <c r="MZF289" s="44"/>
      <c r="MZG289" s="44"/>
      <c r="MZH289" s="44"/>
      <c r="MZI289" s="44"/>
      <c r="MZJ289" s="44"/>
      <c r="MZK289" s="44"/>
      <c r="MZL289" s="44"/>
      <c r="MZM289" s="44"/>
      <c r="MZN289" s="44"/>
      <c r="MZO289" s="44"/>
      <c r="MZP289" s="44"/>
      <c r="MZQ289" s="44"/>
      <c r="MZR289" s="44"/>
      <c r="MZS289" s="44"/>
      <c r="MZT289" s="44"/>
      <c r="MZU289" s="44"/>
      <c r="MZV289" s="44"/>
      <c r="MZW289" s="44"/>
      <c r="MZX289" s="44"/>
      <c r="MZY289" s="44"/>
      <c r="MZZ289" s="44"/>
      <c r="NAA289" s="44"/>
      <c r="NAB289" s="44"/>
      <c r="NAC289" s="44"/>
      <c r="NAD289" s="44"/>
      <c r="NAE289" s="44"/>
      <c r="NAF289" s="44"/>
      <c r="NAG289" s="44"/>
      <c r="NAH289" s="44"/>
      <c r="NAI289" s="44"/>
      <c r="NAJ289" s="44"/>
      <c r="NAK289" s="44"/>
      <c r="NAL289" s="44"/>
      <c r="NAM289" s="44"/>
      <c r="NAN289" s="44"/>
      <c r="NAO289" s="44"/>
      <c r="NAP289" s="44"/>
      <c r="NAQ289" s="44"/>
      <c r="NAR289" s="44"/>
      <c r="NAS289" s="44"/>
      <c r="NAT289" s="44"/>
      <c r="NAU289" s="44"/>
      <c r="NAV289" s="44"/>
      <c r="NAW289" s="44"/>
      <c r="NAX289" s="44"/>
      <c r="NAY289" s="44"/>
      <c r="NAZ289" s="44"/>
      <c r="NBA289" s="44"/>
      <c r="NBB289" s="44"/>
      <c r="NBC289" s="44"/>
      <c r="NBD289" s="44"/>
      <c r="NBE289" s="44"/>
      <c r="NBF289" s="44"/>
      <c r="NBG289" s="44"/>
      <c r="NBH289" s="44"/>
      <c r="NBI289" s="44"/>
      <c r="NBJ289" s="44"/>
      <c r="NBK289" s="44"/>
      <c r="NBL289" s="44"/>
      <c r="NBM289" s="44"/>
      <c r="NBN289" s="44"/>
      <c r="NBO289" s="44"/>
      <c r="NBP289" s="44"/>
      <c r="NBQ289" s="44"/>
      <c r="NBR289" s="44"/>
      <c r="NBS289" s="44"/>
      <c r="NBT289" s="44"/>
      <c r="NBU289" s="44"/>
      <c r="NBV289" s="44"/>
      <c r="NBW289" s="44"/>
      <c r="NBX289" s="44"/>
      <c r="NBY289" s="44"/>
      <c r="NBZ289" s="44"/>
      <c r="NCA289" s="44"/>
      <c r="NCB289" s="44"/>
      <c r="NCC289" s="44"/>
      <c r="NCD289" s="44"/>
      <c r="NCE289" s="44"/>
      <c r="NCF289" s="44"/>
      <c r="NCG289" s="44"/>
      <c r="NCH289" s="44"/>
      <c r="NCI289" s="44"/>
      <c r="NCJ289" s="44"/>
      <c r="NCK289" s="44"/>
      <c r="NCL289" s="44"/>
      <c r="NCM289" s="44"/>
      <c r="NCN289" s="44"/>
      <c r="NCO289" s="44"/>
      <c r="NCP289" s="44"/>
      <c r="NCQ289" s="44"/>
      <c r="NCR289" s="44"/>
      <c r="NCS289" s="44"/>
      <c r="NCT289" s="44"/>
      <c r="NCU289" s="44"/>
      <c r="NCV289" s="44"/>
      <c r="NCW289" s="44"/>
      <c r="NCX289" s="44"/>
      <c r="NCY289" s="44"/>
      <c r="NCZ289" s="44"/>
      <c r="NDA289" s="44"/>
      <c r="NDB289" s="44"/>
      <c r="NDC289" s="44"/>
      <c r="NDD289" s="44"/>
      <c r="NDE289" s="44"/>
      <c r="NDF289" s="44"/>
      <c r="NDG289" s="44"/>
      <c r="NDH289" s="44"/>
      <c r="NDI289" s="44"/>
      <c r="NDJ289" s="44"/>
      <c r="NDK289" s="44"/>
      <c r="NDL289" s="44"/>
      <c r="NDM289" s="44"/>
      <c r="NDN289" s="44"/>
      <c r="NDO289" s="44"/>
      <c r="NDP289" s="44"/>
      <c r="NDQ289" s="44"/>
      <c r="NDR289" s="44"/>
      <c r="NDS289" s="44"/>
      <c r="NDT289" s="44"/>
      <c r="NDU289" s="44"/>
      <c r="NDV289" s="44"/>
      <c r="NDW289" s="44"/>
      <c r="NDX289" s="44"/>
      <c r="NDY289" s="44"/>
      <c r="NDZ289" s="44"/>
      <c r="NEA289" s="44"/>
      <c r="NEB289" s="44"/>
      <c r="NEC289" s="44"/>
      <c r="NED289" s="44"/>
      <c r="NEE289" s="44"/>
      <c r="NEF289" s="44"/>
      <c r="NEG289" s="44"/>
      <c r="NEH289" s="44"/>
      <c r="NEI289" s="44"/>
      <c r="NEJ289" s="44"/>
      <c r="NEK289" s="44"/>
      <c r="NEL289" s="44"/>
      <c r="NEM289" s="44"/>
      <c r="NEN289" s="44"/>
      <c r="NEO289" s="44"/>
      <c r="NEP289" s="44"/>
      <c r="NEQ289" s="44"/>
      <c r="NER289" s="44"/>
      <c r="NES289" s="44"/>
      <c r="NET289" s="44"/>
      <c r="NEU289" s="44"/>
      <c r="NEV289" s="44"/>
      <c r="NEW289" s="44"/>
      <c r="NEX289" s="44"/>
      <c r="NEY289" s="44"/>
      <c r="NEZ289" s="44"/>
      <c r="NFA289" s="44"/>
      <c r="NFB289" s="44"/>
      <c r="NFC289" s="44"/>
      <c r="NFD289" s="44"/>
      <c r="NFE289" s="44"/>
      <c r="NFF289" s="44"/>
      <c r="NFG289" s="44"/>
      <c r="NFH289" s="44"/>
      <c r="NFI289" s="44"/>
      <c r="NFJ289" s="44"/>
      <c r="NFK289" s="44"/>
      <c r="NFL289" s="44"/>
      <c r="NFM289" s="44"/>
      <c r="NFN289" s="44"/>
      <c r="NFO289" s="44"/>
      <c r="NFP289" s="44"/>
      <c r="NFQ289" s="44"/>
      <c r="NFR289" s="44"/>
      <c r="NFS289" s="44"/>
      <c r="NFT289" s="44"/>
      <c r="NFU289" s="44"/>
      <c r="NFV289" s="44"/>
      <c r="NFW289" s="44"/>
      <c r="NFX289" s="44"/>
      <c r="NFY289" s="44"/>
      <c r="NFZ289" s="44"/>
      <c r="NGA289" s="44"/>
      <c r="NGB289" s="44"/>
      <c r="NGC289" s="44"/>
      <c r="NGD289" s="44"/>
      <c r="NGE289" s="44"/>
      <c r="NGF289" s="44"/>
      <c r="NGG289" s="44"/>
      <c r="NGH289" s="44"/>
      <c r="NGI289" s="44"/>
      <c r="NGJ289" s="44"/>
      <c r="NGK289" s="44"/>
      <c r="NGL289" s="44"/>
      <c r="NGM289" s="44"/>
      <c r="NGN289" s="44"/>
      <c r="NGO289" s="44"/>
      <c r="NGP289" s="44"/>
      <c r="NGQ289" s="44"/>
      <c r="NGR289" s="44"/>
      <c r="NGS289" s="44"/>
      <c r="NGT289" s="44"/>
      <c r="NGU289" s="44"/>
      <c r="NGV289" s="44"/>
      <c r="NGW289" s="44"/>
      <c r="NGX289" s="44"/>
      <c r="NGY289" s="44"/>
      <c r="NGZ289" s="44"/>
      <c r="NHA289" s="44"/>
      <c r="NHB289" s="44"/>
      <c r="NHC289" s="44"/>
      <c r="NHD289" s="44"/>
      <c r="NHE289" s="44"/>
      <c r="NHF289" s="44"/>
      <c r="NHG289" s="44"/>
      <c r="NHH289" s="44"/>
      <c r="NHI289" s="44"/>
      <c r="NHJ289" s="44"/>
      <c r="NHK289" s="44"/>
      <c r="NHL289" s="44"/>
      <c r="NHM289" s="44"/>
      <c r="NHN289" s="44"/>
      <c r="NHO289" s="44"/>
      <c r="NHP289" s="44"/>
      <c r="NHQ289" s="44"/>
      <c r="NHR289" s="44"/>
      <c r="NHS289" s="44"/>
      <c r="NHT289" s="44"/>
      <c r="NHU289" s="44"/>
      <c r="NHV289" s="44"/>
      <c r="NHW289" s="44"/>
      <c r="NHX289" s="44"/>
      <c r="NHY289" s="44"/>
      <c r="NHZ289" s="44"/>
      <c r="NIA289" s="44"/>
      <c r="NIB289" s="44"/>
      <c r="NIC289" s="44"/>
      <c r="NID289" s="44"/>
      <c r="NIE289" s="44"/>
      <c r="NIF289" s="44"/>
      <c r="NIG289" s="44"/>
      <c r="NIH289" s="44"/>
      <c r="NII289" s="44"/>
      <c r="NIJ289" s="44"/>
      <c r="NIK289" s="44"/>
      <c r="NIL289" s="44"/>
      <c r="NIM289" s="44"/>
      <c r="NIN289" s="44"/>
      <c r="NIO289" s="44"/>
      <c r="NIP289" s="44"/>
      <c r="NIQ289" s="44"/>
      <c r="NIR289" s="44"/>
      <c r="NIS289" s="44"/>
      <c r="NIT289" s="44"/>
      <c r="NIU289" s="44"/>
      <c r="NIV289" s="44"/>
      <c r="NIW289" s="44"/>
      <c r="NIX289" s="44"/>
      <c r="NIY289" s="44"/>
      <c r="NIZ289" s="44"/>
      <c r="NJA289" s="44"/>
      <c r="NJB289" s="44"/>
      <c r="NJC289" s="44"/>
      <c r="NJD289" s="44"/>
      <c r="NJE289" s="44"/>
      <c r="NJF289" s="44"/>
      <c r="NJG289" s="44"/>
      <c r="NJH289" s="44"/>
      <c r="NJI289" s="44"/>
      <c r="NJJ289" s="44"/>
      <c r="NJK289" s="44"/>
      <c r="NJL289" s="44"/>
      <c r="NJM289" s="44"/>
      <c r="NJN289" s="44"/>
      <c r="NJO289" s="44"/>
      <c r="NJP289" s="44"/>
      <c r="NJQ289" s="44"/>
      <c r="NJR289" s="44"/>
      <c r="NJS289" s="44"/>
      <c r="NJT289" s="44"/>
      <c r="NJU289" s="44"/>
      <c r="NJV289" s="44"/>
      <c r="NJW289" s="44"/>
      <c r="NJX289" s="44"/>
      <c r="NJY289" s="44"/>
      <c r="NJZ289" s="44"/>
      <c r="NKA289" s="44"/>
      <c r="NKB289" s="44"/>
      <c r="NKC289" s="44"/>
      <c r="NKD289" s="44"/>
      <c r="NKE289" s="44"/>
      <c r="NKF289" s="44"/>
      <c r="NKG289" s="44"/>
      <c r="NKH289" s="44"/>
      <c r="NKI289" s="44"/>
      <c r="NKJ289" s="44"/>
      <c r="NKK289" s="44"/>
      <c r="NKL289" s="44"/>
      <c r="NKM289" s="44"/>
      <c r="NKN289" s="44"/>
      <c r="NKO289" s="44"/>
      <c r="NKP289" s="44"/>
      <c r="NKQ289" s="44"/>
      <c r="NKR289" s="44"/>
      <c r="NKS289" s="44"/>
      <c r="NKT289" s="44"/>
      <c r="NKU289" s="44"/>
      <c r="NKV289" s="44"/>
      <c r="NKW289" s="44"/>
      <c r="NKX289" s="44"/>
      <c r="NKY289" s="44"/>
      <c r="NKZ289" s="44"/>
      <c r="NLA289" s="44"/>
      <c r="NLB289" s="44"/>
      <c r="NLC289" s="44"/>
      <c r="NLD289" s="44"/>
      <c r="NLE289" s="44"/>
      <c r="NLF289" s="44"/>
      <c r="NLG289" s="44"/>
      <c r="NLH289" s="44"/>
      <c r="NLI289" s="44"/>
      <c r="NLJ289" s="44"/>
      <c r="NLK289" s="44"/>
      <c r="NLL289" s="44"/>
      <c r="NLM289" s="44"/>
      <c r="NLN289" s="44"/>
      <c r="NLO289" s="44"/>
      <c r="NLP289" s="44"/>
      <c r="NLQ289" s="44"/>
      <c r="NLR289" s="44"/>
      <c r="NLS289" s="44"/>
      <c r="NLT289" s="44"/>
      <c r="NLU289" s="44"/>
      <c r="NLV289" s="44"/>
      <c r="NLW289" s="44"/>
      <c r="NLX289" s="44"/>
      <c r="NLY289" s="44"/>
      <c r="NLZ289" s="44"/>
      <c r="NMA289" s="44"/>
      <c r="NMB289" s="44"/>
      <c r="NMC289" s="44"/>
      <c r="NMD289" s="44"/>
      <c r="NME289" s="44"/>
      <c r="NMF289" s="44"/>
      <c r="NMG289" s="44"/>
      <c r="NMH289" s="44"/>
      <c r="NMI289" s="44"/>
      <c r="NMJ289" s="44"/>
      <c r="NMK289" s="44"/>
      <c r="NML289" s="44"/>
      <c r="NMM289" s="44"/>
      <c r="NMN289" s="44"/>
      <c r="NMO289" s="44"/>
      <c r="NMP289" s="44"/>
      <c r="NMQ289" s="44"/>
      <c r="NMR289" s="44"/>
      <c r="NMS289" s="44"/>
      <c r="NMT289" s="44"/>
      <c r="NMU289" s="44"/>
      <c r="NMV289" s="44"/>
      <c r="NMW289" s="44"/>
      <c r="NMX289" s="44"/>
      <c r="NMY289" s="44"/>
      <c r="NMZ289" s="44"/>
      <c r="NNA289" s="44"/>
      <c r="NNB289" s="44"/>
      <c r="NNC289" s="44"/>
      <c r="NND289" s="44"/>
      <c r="NNE289" s="44"/>
      <c r="NNF289" s="44"/>
      <c r="NNG289" s="44"/>
      <c r="NNH289" s="44"/>
      <c r="NNI289" s="44"/>
      <c r="NNJ289" s="44"/>
      <c r="NNK289" s="44"/>
      <c r="NNL289" s="44"/>
      <c r="NNM289" s="44"/>
      <c r="NNN289" s="44"/>
      <c r="NNO289" s="44"/>
      <c r="NNP289" s="44"/>
      <c r="NNQ289" s="44"/>
      <c r="NNR289" s="44"/>
      <c r="NNS289" s="44"/>
      <c r="NNT289" s="44"/>
      <c r="NNU289" s="44"/>
      <c r="NNV289" s="44"/>
      <c r="NNW289" s="44"/>
      <c r="NNX289" s="44"/>
      <c r="NNY289" s="44"/>
      <c r="NNZ289" s="44"/>
      <c r="NOA289" s="44"/>
      <c r="NOB289" s="44"/>
      <c r="NOC289" s="44"/>
      <c r="NOD289" s="44"/>
      <c r="NOE289" s="44"/>
      <c r="NOF289" s="44"/>
      <c r="NOG289" s="44"/>
      <c r="NOH289" s="44"/>
      <c r="NOI289" s="44"/>
      <c r="NOJ289" s="44"/>
      <c r="NOK289" s="44"/>
      <c r="NOL289" s="44"/>
      <c r="NOM289" s="44"/>
      <c r="NON289" s="44"/>
      <c r="NOO289" s="44"/>
      <c r="NOP289" s="44"/>
      <c r="NOQ289" s="44"/>
      <c r="NOR289" s="44"/>
      <c r="NOS289" s="44"/>
      <c r="NOT289" s="44"/>
      <c r="NOU289" s="44"/>
      <c r="NOV289" s="44"/>
      <c r="NOW289" s="44"/>
      <c r="NOX289" s="44"/>
      <c r="NOY289" s="44"/>
      <c r="NOZ289" s="44"/>
      <c r="NPA289" s="44"/>
      <c r="NPB289" s="44"/>
      <c r="NPC289" s="44"/>
      <c r="NPD289" s="44"/>
      <c r="NPE289" s="44"/>
      <c r="NPF289" s="44"/>
      <c r="NPG289" s="44"/>
      <c r="NPH289" s="44"/>
      <c r="NPI289" s="44"/>
      <c r="NPJ289" s="44"/>
      <c r="NPK289" s="44"/>
      <c r="NPL289" s="44"/>
      <c r="NPM289" s="44"/>
      <c r="NPN289" s="44"/>
      <c r="NPO289" s="44"/>
      <c r="NPP289" s="44"/>
      <c r="NPQ289" s="44"/>
      <c r="NPR289" s="44"/>
      <c r="NPS289" s="44"/>
      <c r="NPT289" s="44"/>
      <c r="NPU289" s="44"/>
      <c r="NPV289" s="44"/>
      <c r="NPW289" s="44"/>
      <c r="NPX289" s="44"/>
      <c r="NPY289" s="44"/>
      <c r="NPZ289" s="44"/>
      <c r="NQA289" s="44"/>
      <c r="NQB289" s="44"/>
      <c r="NQC289" s="44"/>
      <c r="NQD289" s="44"/>
      <c r="NQE289" s="44"/>
      <c r="NQF289" s="44"/>
      <c r="NQG289" s="44"/>
      <c r="NQH289" s="44"/>
      <c r="NQI289" s="44"/>
      <c r="NQJ289" s="44"/>
      <c r="NQK289" s="44"/>
      <c r="NQL289" s="44"/>
      <c r="NQM289" s="44"/>
      <c r="NQN289" s="44"/>
      <c r="NQO289" s="44"/>
      <c r="NQP289" s="44"/>
      <c r="NQQ289" s="44"/>
      <c r="NQR289" s="44"/>
      <c r="NQS289" s="44"/>
      <c r="NQT289" s="44"/>
      <c r="NQU289" s="44"/>
      <c r="NQV289" s="44"/>
      <c r="NQW289" s="44"/>
      <c r="NQX289" s="44"/>
      <c r="NQY289" s="44"/>
      <c r="NQZ289" s="44"/>
      <c r="NRA289" s="44"/>
      <c r="NRB289" s="44"/>
      <c r="NRC289" s="44"/>
      <c r="NRD289" s="44"/>
      <c r="NRE289" s="44"/>
      <c r="NRF289" s="44"/>
      <c r="NRG289" s="44"/>
      <c r="NRH289" s="44"/>
      <c r="NRI289" s="44"/>
      <c r="NRJ289" s="44"/>
      <c r="NRK289" s="44"/>
      <c r="NRL289" s="44"/>
      <c r="NRM289" s="44"/>
      <c r="NRN289" s="44"/>
      <c r="NRO289" s="44"/>
      <c r="NRP289" s="44"/>
      <c r="NRQ289" s="44"/>
      <c r="NRR289" s="44"/>
      <c r="NRS289" s="44"/>
      <c r="NRT289" s="44"/>
      <c r="NRU289" s="44"/>
      <c r="NRV289" s="44"/>
      <c r="NRW289" s="44"/>
      <c r="NRX289" s="44"/>
      <c r="NRY289" s="44"/>
      <c r="NRZ289" s="44"/>
      <c r="NSA289" s="44"/>
      <c r="NSB289" s="44"/>
      <c r="NSC289" s="44"/>
      <c r="NSD289" s="44"/>
      <c r="NSE289" s="44"/>
      <c r="NSF289" s="44"/>
      <c r="NSG289" s="44"/>
      <c r="NSH289" s="44"/>
      <c r="NSI289" s="44"/>
      <c r="NSJ289" s="44"/>
      <c r="NSK289" s="44"/>
      <c r="NSL289" s="44"/>
      <c r="NSM289" s="44"/>
      <c r="NSN289" s="44"/>
      <c r="NSO289" s="44"/>
      <c r="NSP289" s="44"/>
      <c r="NSQ289" s="44"/>
      <c r="NSR289" s="44"/>
      <c r="NSS289" s="44"/>
      <c r="NST289" s="44"/>
      <c r="NSU289" s="44"/>
      <c r="NSV289" s="44"/>
      <c r="NSW289" s="44"/>
      <c r="NSX289" s="44"/>
      <c r="NSY289" s="44"/>
      <c r="NSZ289" s="44"/>
      <c r="NTA289" s="44"/>
      <c r="NTB289" s="44"/>
      <c r="NTC289" s="44"/>
      <c r="NTD289" s="44"/>
      <c r="NTE289" s="44"/>
      <c r="NTF289" s="44"/>
      <c r="NTG289" s="44"/>
      <c r="NTH289" s="44"/>
      <c r="NTI289" s="44"/>
      <c r="NTJ289" s="44"/>
      <c r="NTK289" s="44"/>
      <c r="NTL289" s="44"/>
      <c r="NTM289" s="44"/>
      <c r="NTN289" s="44"/>
      <c r="NTO289" s="44"/>
      <c r="NTP289" s="44"/>
      <c r="NTQ289" s="44"/>
      <c r="NTR289" s="44"/>
      <c r="NTS289" s="44"/>
      <c r="NTT289" s="44"/>
      <c r="NTU289" s="44"/>
      <c r="NTV289" s="44"/>
      <c r="NTW289" s="44"/>
      <c r="NTX289" s="44"/>
      <c r="NTY289" s="44"/>
      <c r="NTZ289" s="44"/>
      <c r="NUA289" s="44"/>
      <c r="NUB289" s="44"/>
      <c r="NUC289" s="44"/>
      <c r="NUD289" s="44"/>
      <c r="NUE289" s="44"/>
      <c r="NUF289" s="44"/>
      <c r="NUG289" s="44"/>
      <c r="NUH289" s="44"/>
      <c r="NUI289" s="44"/>
      <c r="NUJ289" s="44"/>
      <c r="NUK289" s="44"/>
      <c r="NUL289" s="44"/>
      <c r="NUM289" s="44"/>
      <c r="NUN289" s="44"/>
      <c r="NUO289" s="44"/>
      <c r="NUP289" s="44"/>
      <c r="NUQ289" s="44"/>
      <c r="NUR289" s="44"/>
      <c r="NUS289" s="44"/>
      <c r="NUT289" s="44"/>
      <c r="NUU289" s="44"/>
      <c r="NUV289" s="44"/>
      <c r="NUW289" s="44"/>
      <c r="NUX289" s="44"/>
      <c r="NUY289" s="44"/>
      <c r="NUZ289" s="44"/>
      <c r="NVA289" s="44"/>
      <c r="NVB289" s="44"/>
      <c r="NVC289" s="44"/>
      <c r="NVD289" s="44"/>
      <c r="NVE289" s="44"/>
      <c r="NVF289" s="44"/>
      <c r="NVG289" s="44"/>
      <c r="NVH289" s="44"/>
      <c r="NVI289" s="44"/>
      <c r="NVJ289" s="44"/>
      <c r="NVK289" s="44"/>
      <c r="NVL289" s="44"/>
      <c r="NVM289" s="44"/>
      <c r="NVN289" s="44"/>
      <c r="NVO289" s="44"/>
      <c r="NVP289" s="44"/>
      <c r="NVQ289" s="44"/>
      <c r="NVR289" s="44"/>
      <c r="NVS289" s="44"/>
      <c r="NVT289" s="44"/>
      <c r="NVU289" s="44"/>
      <c r="NVV289" s="44"/>
      <c r="NVW289" s="44"/>
      <c r="NVX289" s="44"/>
      <c r="NVY289" s="44"/>
      <c r="NVZ289" s="44"/>
      <c r="NWA289" s="44"/>
      <c r="NWB289" s="44"/>
      <c r="NWC289" s="44"/>
      <c r="NWD289" s="44"/>
      <c r="NWE289" s="44"/>
      <c r="NWF289" s="44"/>
      <c r="NWG289" s="44"/>
      <c r="NWH289" s="44"/>
      <c r="NWI289" s="44"/>
      <c r="NWJ289" s="44"/>
      <c r="NWK289" s="44"/>
      <c r="NWL289" s="44"/>
      <c r="NWM289" s="44"/>
      <c r="NWN289" s="44"/>
      <c r="NWO289" s="44"/>
      <c r="NWP289" s="44"/>
      <c r="NWQ289" s="44"/>
      <c r="NWR289" s="44"/>
      <c r="NWS289" s="44"/>
      <c r="NWT289" s="44"/>
      <c r="NWU289" s="44"/>
      <c r="NWV289" s="44"/>
      <c r="NWW289" s="44"/>
      <c r="NWX289" s="44"/>
      <c r="NWY289" s="44"/>
      <c r="NWZ289" s="44"/>
      <c r="NXA289" s="44"/>
      <c r="NXB289" s="44"/>
      <c r="NXC289" s="44"/>
      <c r="NXD289" s="44"/>
      <c r="NXE289" s="44"/>
      <c r="NXF289" s="44"/>
      <c r="NXG289" s="44"/>
      <c r="NXH289" s="44"/>
      <c r="NXI289" s="44"/>
      <c r="NXJ289" s="44"/>
      <c r="NXK289" s="44"/>
      <c r="NXL289" s="44"/>
      <c r="NXM289" s="44"/>
      <c r="NXN289" s="44"/>
      <c r="NXO289" s="44"/>
      <c r="NXP289" s="44"/>
      <c r="NXQ289" s="44"/>
      <c r="NXR289" s="44"/>
      <c r="NXS289" s="44"/>
      <c r="NXT289" s="44"/>
      <c r="NXU289" s="44"/>
      <c r="NXV289" s="44"/>
      <c r="NXW289" s="44"/>
      <c r="NXX289" s="44"/>
      <c r="NXY289" s="44"/>
      <c r="NXZ289" s="44"/>
      <c r="NYA289" s="44"/>
      <c r="NYB289" s="44"/>
      <c r="NYC289" s="44"/>
      <c r="NYD289" s="44"/>
      <c r="NYE289" s="44"/>
      <c r="NYF289" s="44"/>
      <c r="NYG289" s="44"/>
      <c r="NYH289" s="44"/>
      <c r="NYI289" s="44"/>
      <c r="NYJ289" s="44"/>
      <c r="NYK289" s="44"/>
      <c r="NYL289" s="44"/>
      <c r="NYM289" s="44"/>
      <c r="NYN289" s="44"/>
      <c r="NYO289" s="44"/>
      <c r="NYP289" s="44"/>
      <c r="NYQ289" s="44"/>
      <c r="NYR289" s="44"/>
      <c r="NYS289" s="44"/>
      <c r="NYT289" s="44"/>
      <c r="NYU289" s="44"/>
      <c r="NYV289" s="44"/>
      <c r="NYW289" s="44"/>
      <c r="NYX289" s="44"/>
      <c r="NYY289" s="44"/>
      <c r="NYZ289" s="44"/>
      <c r="NZA289" s="44"/>
      <c r="NZB289" s="44"/>
      <c r="NZC289" s="44"/>
      <c r="NZD289" s="44"/>
      <c r="NZE289" s="44"/>
      <c r="NZF289" s="44"/>
      <c r="NZG289" s="44"/>
      <c r="NZH289" s="44"/>
      <c r="NZI289" s="44"/>
      <c r="NZJ289" s="44"/>
      <c r="NZK289" s="44"/>
      <c r="NZL289" s="44"/>
      <c r="NZM289" s="44"/>
      <c r="NZN289" s="44"/>
      <c r="NZO289" s="44"/>
      <c r="NZP289" s="44"/>
      <c r="NZQ289" s="44"/>
      <c r="NZR289" s="44"/>
      <c r="NZS289" s="44"/>
      <c r="NZT289" s="44"/>
      <c r="NZU289" s="44"/>
      <c r="NZV289" s="44"/>
      <c r="NZW289" s="44"/>
      <c r="NZX289" s="44"/>
      <c r="NZY289" s="44"/>
      <c r="NZZ289" s="44"/>
      <c r="OAA289" s="44"/>
      <c r="OAB289" s="44"/>
      <c r="OAC289" s="44"/>
      <c r="OAD289" s="44"/>
      <c r="OAE289" s="44"/>
      <c r="OAF289" s="44"/>
      <c r="OAG289" s="44"/>
      <c r="OAH289" s="44"/>
      <c r="OAI289" s="44"/>
      <c r="OAJ289" s="44"/>
      <c r="OAK289" s="44"/>
      <c r="OAL289" s="44"/>
      <c r="OAM289" s="44"/>
      <c r="OAN289" s="44"/>
      <c r="OAO289" s="44"/>
      <c r="OAP289" s="44"/>
      <c r="OAQ289" s="44"/>
      <c r="OAR289" s="44"/>
      <c r="OAS289" s="44"/>
      <c r="OAT289" s="44"/>
      <c r="OAU289" s="44"/>
      <c r="OAV289" s="44"/>
      <c r="OAW289" s="44"/>
      <c r="OAX289" s="44"/>
      <c r="OAY289" s="44"/>
      <c r="OAZ289" s="44"/>
      <c r="OBA289" s="44"/>
      <c r="OBB289" s="44"/>
      <c r="OBC289" s="44"/>
      <c r="OBD289" s="44"/>
      <c r="OBE289" s="44"/>
      <c r="OBF289" s="44"/>
      <c r="OBG289" s="44"/>
      <c r="OBH289" s="44"/>
      <c r="OBI289" s="44"/>
      <c r="OBJ289" s="44"/>
      <c r="OBK289" s="44"/>
      <c r="OBL289" s="44"/>
      <c r="OBM289" s="44"/>
      <c r="OBN289" s="44"/>
      <c r="OBO289" s="44"/>
      <c r="OBP289" s="44"/>
      <c r="OBQ289" s="44"/>
      <c r="OBR289" s="44"/>
      <c r="OBS289" s="44"/>
      <c r="OBT289" s="44"/>
      <c r="OBU289" s="44"/>
      <c r="OBV289" s="44"/>
      <c r="OBW289" s="44"/>
      <c r="OBX289" s="44"/>
      <c r="OBY289" s="44"/>
      <c r="OBZ289" s="44"/>
      <c r="OCA289" s="44"/>
      <c r="OCB289" s="44"/>
      <c r="OCC289" s="44"/>
      <c r="OCD289" s="44"/>
      <c r="OCE289" s="44"/>
      <c r="OCF289" s="44"/>
      <c r="OCG289" s="44"/>
      <c r="OCH289" s="44"/>
      <c r="OCI289" s="44"/>
      <c r="OCJ289" s="44"/>
      <c r="OCK289" s="44"/>
      <c r="OCL289" s="44"/>
      <c r="OCM289" s="44"/>
      <c r="OCN289" s="44"/>
      <c r="OCO289" s="44"/>
      <c r="OCP289" s="44"/>
      <c r="OCQ289" s="44"/>
      <c r="OCR289" s="44"/>
      <c r="OCS289" s="44"/>
      <c r="OCT289" s="44"/>
      <c r="OCU289" s="44"/>
      <c r="OCV289" s="44"/>
      <c r="OCW289" s="44"/>
      <c r="OCX289" s="44"/>
      <c r="OCY289" s="44"/>
      <c r="OCZ289" s="44"/>
      <c r="ODA289" s="44"/>
      <c r="ODB289" s="44"/>
      <c r="ODC289" s="44"/>
      <c r="ODD289" s="44"/>
      <c r="ODE289" s="44"/>
      <c r="ODF289" s="44"/>
      <c r="ODG289" s="44"/>
      <c r="ODH289" s="44"/>
      <c r="ODI289" s="44"/>
      <c r="ODJ289" s="44"/>
      <c r="ODK289" s="44"/>
      <c r="ODL289" s="44"/>
      <c r="ODM289" s="44"/>
      <c r="ODN289" s="44"/>
      <c r="ODO289" s="44"/>
      <c r="ODP289" s="44"/>
      <c r="ODQ289" s="44"/>
      <c r="ODR289" s="44"/>
      <c r="ODS289" s="44"/>
      <c r="ODT289" s="44"/>
      <c r="ODU289" s="44"/>
      <c r="ODV289" s="44"/>
      <c r="ODW289" s="44"/>
      <c r="ODX289" s="44"/>
      <c r="ODY289" s="44"/>
      <c r="ODZ289" s="44"/>
      <c r="OEA289" s="44"/>
      <c r="OEB289" s="44"/>
      <c r="OEC289" s="44"/>
      <c r="OED289" s="44"/>
      <c r="OEE289" s="44"/>
      <c r="OEF289" s="44"/>
      <c r="OEG289" s="44"/>
      <c r="OEH289" s="44"/>
      <c r="OEI289" s="44"/>
      <c r="OEJ289" s="44"/>
      <c r="OEK289" s="44"/>
      <c r="OEL289" s="44"/>
      <c r="OEM289" s="44"/>
      <c r="OEN289" s="44"/>
      <c r="OEO289" s="44"/>
      <c r="OEP289" s="44"/>
      <c r="OEQ289" s="44"/>
      <c r="OER289" s="44"/>
      <c r="OES289" s="44"/>
      <c r="OET289" s="44"/>
      <c r="OEU289" s="44"/>
      <c r="OEV289" s="44"/>
      <c r="OEW289" s="44"/>
      <c r="OEX289" s="44"/>
      <c r="OEY289" s="44"/>
      <c r="OEZ289" s="44"/>
      <c r="OFA289" s="44"/>
      <c r="OFB289" s="44"/>
      <c r="OFC289" s="44"/>
      <c r="OFD289" s="44"/>
      <c r="OFE289" s="44"/>
      <c r="OFF289" s="44"/>
      <c r="OFG289" s="44"/>
      <c r="OFH289" s="44"/>
      <c r="OFI289" s="44"/>
      <c r="OFJ289" s="44"/>
      <c r="OFK289" s="44"/>
      <c r="OFL289" s="44"/>
      <c r="OFM289" s="44"/>
      <c r="OFN289" s="44"/>
      <c r="OFO289" s="44"/>
      <c r="OFP289" s="44"/>
      <c r="OFQ289" s="44"/>
      <c r="OFR289" s="44"/>
      <c r="OFS289" s="44"/>
      <c r="OFT289" s="44"/>
      <c r="OFU289" s="44"/>
      <c r="OFV289" s="44"/>
      <c r="OFW289" s="44"/>
      <c r="OFX289" s="44"/>
      <c r="OFY289" s="44"/>
      <c r="OFZ289" s="44"/>
      <c r="OGA289" s="44"/>
      <c r="OGB289" s="44"/>
      <c r="OGC289" s="44"/>
      <c r="OGD289" s="44"/>
      <c r="OGE289" s="44"/>
      <c r="OGF289" s="44"/>
      <c r="OGG289" s="44"/>
      <c r="OGH289" s="44"/>
      <c r="OGI289" s="44"/>
      <c r="OGJ289" s="44"/>
      <c r="OGK289" s="44"/>
      <c r="OGL289" s="44"/>
      <c r="OGM289" s="44"/>
      <c r="OGN289" s="44"/>
      <c r="OGO289" s="44"/>
      <c r="OGP289" s="44"/>
      <c r="OGQ289" s="44"/>
      <c r="OGR289" s="44"/>
      <c r="OGS289" s="44"/>
      <c r="OGT289" s="44"/>
      <c r="OGU289" s="44"/>
      <c r="OGV289" s="44"/>
      <c r="OGW289" s="44"/>
      <c r="OGX289" s="44"/>
      <c r="OGY289" s="44"/>
      <c r="OGZ289" s="44"/>
      <c r="OHA289" s="44"/>
      <c r="OHB289" s="44"/>
      <c r="OHC289" s="44"/>
      <c r="OHD289" s="44"/>
      <c r="OHE289" s="44"/>
      <c r="OHF289" s="44"/>
      <c r="OHG289" s="44"/>
      <c r="OHH289" s="44"/>
      <c r="OHI289" s="44"/>
      <c r="OHJ289" s="44"/>
      <c r="OHK289" s="44"/>
      <c r="OHL289" s="44"/>
      <c r="OHM289" s="44"/>
      <c r="OHN289" s="44"/>
      <c r="OHO289" s="44"/>
      <c r="OHP289" s="44"/>
      <c r="OHQ289" s="44"/>
      <c r="OHR289" s="44"/>
      <c r="OHS289" s="44"/>
      <c r="OHT289" s="44"/>
      <c r="OHU289" s="44"/>
      <c r="OHV289" s="44"/>
      <c r="OHW289" s="44"/>
      <c r="OHX289" s="44"/>
      <c r="OHY289" s="44"/>
      <c r="OHZ289" s="44"/>
      <c r="OIA289" s="44"/>
      <c r="OIB289" s="44"/>
      <c r="OIC289" s="44"/>
      <c r="OID289" s="44"/>
      <c r="OIE289" s="44"/>
      <c r="OIF289" s="44"/>
      <c r="OIG289" s="44"/>
      <c r="OIH289" s="44"/>
      <c r="OII289" s="44"/>
      <c r="OIJ289" s="44"/>
      <c r="OIK289" s="44"/>
      <c r="OIL289" s="44"/>
      <c r="OIM289" s="44"/>
      <c r="OIN289" s="44"/>
      <c r="OIO289" s="44"/>
      <c r="OIP289" s="44"/>
      <c r="OIQ289" s="44"/>
      <c r="OIR289" s="44"/>
      <c r="OIS289" s="44"/>
      <c r="OIT289" s="44"/>
      <c r="OIU289" s="44"/>
      <c r="OIV289" s="44"/>
      <c r="OIW289" s="44"/>
      <c r="OIX289" s="44"/>
      <c r="OIY289" s="44"/>
      <c r="OIZ289" s="44"/>
      <c r="OJA289" s="44"/>
      <c r="OJB289" s="44"/>
      <c r="OJC289" s="44"/>
      <c r="OJD289" s="44"/>
      <c r="OJE289" s="44"/>
      <c r="OJF289" s="44"/>
      <c r="OJG289" s="44"/>
      <c r="OJH289" s="44"/>
      <c r="OJI289" s="44"/>
      <c r="OJJ289" s="44"/>
      <c r="OJK289" s="44"/>
      <c r="OJL289" s="44"/>
      <c r="OJM289" s="44"/>
      <c r="OJN289" s="44"/>
      <c r="OJO289" s="44"/>
      <c r="OJP289" s="44"/>
      <c r="OJQ289" s="44"/>
      <c r="OJR289" s="44"/>
      <c r="OJS289" s="44"/>
      <c r="OJT289" s="44"/>
      <c r="OJU289" s="44"/>
      <c r="OJV289" s="44"/>
      <c r="OJW289" s="44"/>
      <c r="OJX289" s="44"/>
      <c r="OJY289" s="44"/>
      <c r="OJZ289" s="44"/>
      <c r="OKA289" s="44"/>
      <c r="OKB289" s="44"/>
      <c r="OKC289" s="44"/>
      <c r="OKD289" s="44"/>
      <c r="OKE289" s="44"/>
      <c r="OKF289" s="44"/>
      <c r="OKG289" s="44"/>
      <c r="OKH289" s="44"/>
      <c r="OKI289" s="44"/>
      <c r="OKJ289" s="44"/>
      <c r="OKK289" s="44"/>
      <c r="OKL289" s="44"/>
      <c r="OKM289" s="44"/>
      <c r="OKN289" s="44"/>
      <c r="OKO289" s="44"/>
      <c r="OKP289" s="44"/>
      <c r="OKQ289" s="44"/>
      <c r="OKR289" s="44"/>
      <c r="OKS289" s="44"/>
      <c r="OKT289" s="44"/>
      <c r="OKU289" s="44"/>
      <c r="OKV289" s="44"/>
      <c r="OKW289" s="44"/>
      <c r="OKX289" s="44"/>
      <c r="OKY289" s="44"/>
      <c r="OKZ289" s="44"/>
      <c r="OLA289" s="44"/>
      <c r="OLB289" s="44"/>
      <c r="OLC289" s="44"/>
      <c r="OLD289" s="44"/>
      <c r="OLE289" s="44"/>
      <c r="OLF289" s="44"/>
      <c r="OLG289" s="44"/>
      <c r="OLH289" s="44"/>
      <c r="OLI289" s="44"/>
      <c r="OLJ289" s="44"/>
      <c r="OLK289" s="44"/>
      <c r="OLL289" s="44"/>
      <c r="OLM289" s="44"/>
      <c r="OLN289" s="44"/>
      <c r="OLO289" s="44"/>
      <c r="OLP289" s="44"/>
      <c r="OLQ289" s="44"/>
      <c r="OLR289" s="44"/>
      <c r="OLS289" s="44"/>
      <c r="OLT289" s="44"/>
      <c r="OLU289" s="44"/>
      <c r="OLV289" s="44"/>
      <c r="OLW289" s="44"/>
      <c r="OLX289" s="44"/>
      <c r="OLY289" s="44"/>
      <c r="OLZ289" s="44"/>
      <c r="OMA289" s="44"/>
      <c r="OMB289" s="44"/>
      <c r="OMC289" s="44"/>
      <c r="OMD289" s="44"/>
      <c r="OME289" s="44"/>
      <c r="OMF289" s="44"/>
      <c r="OMG289" s="44"/>
      <c r="OMH289" s="44"/>
      <c r="OMI289" s="44"/>
      <c r="OMJ289" s="44"/>
      <c r="OMK289" s="44"/>
      <c r="OML289" s="44"/>
      <c r="OMM289" s="44"/>
      <c r="OMN289" s="44"/>
      <c r="OMO289" s="44"/>
      <c r="OMP289" s="44"/>
      <c r="OMQ289" s="44"/>
      <c r="OMR289" s="44"/>
      <c r="OMS289" s="44"/>
      <c r="OMT289" s="44"/>
      <c r="OMU289" s="44"/>
      <c r="OMV289" s="44"/>
      <c r="OMW289" s="44"/>
      <c r="OMX289" s="44"/>
      <c r="OMY289" s="44"/>
      <c r="OMZ289" s="44"/>
      <c r="ONA289" s="44"/>
      <c r="ONB289" s="44"/>
      <c r="ONC289" s="44"/>
      <c r="OND289" s="44"/>
      <c r="ONE289" s="44"/>
      <c r="ONF289" s="44"/>
      <c r="ONG289" s="44"/>
      <c r="ONH289" s="44"/>
      <c r="ONI289" s="44"/>
      <c r="ONJ289" s="44"/>
      <c r="ONK289" s="44"/>
      <c r="ONL289" s="44"/>
      <c r="ONM289" s="44"/>
      <c r="ONN289" s="44"/>
      <c r="ONO289" s="44"/>
      <c r="ONP289" s="44"/>
      <c r="ONQ289" s="44"/>
      <c r="ONR289" s="44"/>
      <c r="ONS289" s="44"/>
      <c r="ONT289" s="44"/>
      <c r="ONU289" s="44"/>
      <c r="ONV289" s="44"/>
      <c r="ONW289" s="44"/>
      <c r="ONX289" s="44"/>
      <c r="ONY289" s="44"/>
      <c r="ONZ289" s="44"/>
      <c r="OOA289" s="44"/>
      <c r="OOB289" s="44"/>
      <c r="OOC289" s="44"/>
      <c r="OOD289" s="44"/>
      <c r="OOE289" s="44"/>
      <c r="OOF289" s="44"/>
      <c r="OOG289" s="44"/>
      <c r="OOH289" s="44"/>
      <c r="OOI289" s="44"/>
      <c r="OOJ289" s="44"/>
      <c r="OOK289" s="44"/>
      <c r="OOL289" s="44"/>
      <c r="OOM289" s="44"/>
      <c r="OON289" s="44"/>
      <c r="OOO289" s="44"/>
      <c r="OOP289" s="44"/>
      <c r="OOQ289" s="44"/>
      <c r="OOR289" s="44"/>
      <c r="OOS289" s="44"/>
      <c r="OOT289" s="44"/>
      <c r="OOU289" s="44"/>
      <c r="OOV289" s="44"/>
      <c r="OOW289" s="44"/>
      <c r="OOX289" s="44"/>
      <c r="OOY289" s="44"/>
      <c r="OOZ289" s="44"/>
      <c r="OPA289" s="44"/>
      <c r="OPB289" s="44"/>
      <c r="OPC289" s="44"/>
      <c r="OPD289" s="44"/>
      <c r="OPE289" s="44"/>
      <c r="OPF289" s="44"/>
      <c r="OPG289" s="44"/>
      <c r="OPH289" s="44"/>
      <c r="OPI289" s="44"/>
      <c r="OPJ289" s="44"/>
      <c r="OPK289" s="44"/>
      <c r="OPL289" s="44"/>
      <c r="OPM289" s="44"/>
      <c r="OPN289" s="44"/>
      <c r="OPO289" s="44"/>
      <c r="OPP289" s="44"/>
      <c r="OPQ289" s="44"/>
      <c r="OPR289" s="44"/>
      <c r="OPS289" s="44"/>
      <c r="OPT289" s="44"/>
      <c r="OPU289" s="44"/>
      <c r="OPV289" s="44"/>
      <c r="OPW289" s="44"/>
      <c r="OPX289" s="44"/>
      <c r="OPY289" s="44"/>
      <c r="OPZ289" s="44"/>
      <c r="OQA289" s="44"/>
      <c r="OQB289" s="44"/>
      <c r="OQC289" s="44"/>
      <c r="OQD289" s="44"/>
      <c r="OQE289" s="44"/>
      <c r="OQF289" s="44"/>
      <c r="OQG289" s="44"/>
      <c r="OQH289" s="44"/>
      <c r="OQI289" s="44"/>
      <c r="OQJ289" s="44"/>
      <c r="OQK289" s="44"/>
      <c r="OQL289" s="44"/>
      <c r="OQM289" s="44"/>
      <c r="OQN289" s="44"/>
      <c r="OQO289" s="44"/>
      <c r="OQP289" s="44"/>
      <c r="OQQ289" s="44"/>
      <c r="OQR289" s="44"/>
      <c r="OQS289" s="44"/>
      <c r="OQT289" s="44"/>
      <c r="OQU289" s="44"/>
      <c r="OQV289" s="44"/>
      <c r="OQW289" s="44"/>
      <c r="OQX289" s="44"/>
      <c r="OQY289" s="44"/>
      <c r="OQZ289" s="44"/>
      <c r="ORA289" s="44"/>
      <c r="ORB289" s="44"/>
      <c r="ORC289" s="44"/>
      <c r="ORD289" s="44"/>
      <c r="ORE289" s="44"/>
      <c r="ORF289" s="44"/>
      <c r="ORG289" s="44"/>
      <c r="ORH289" s="44"/>
      <c r="ORI289" s="44"/>
      <c r="ORJ289" s="44"/>
      <c r="ORK289" s="44"/>
      <c r="ORL289" s="44"/>
      <c r="ORM289" s="44"/>
      <c r="ORN289" s="44"/>
      <c r="ORO289" s="44"/>
      <c r="ORP289" s="44"/>
      <c r="ORQ289" s="44"/>
      <c r="ORR289" s="44"/>
      <c r="ORS289" s="44"/>
      <c r="ORT289" s="44"/>
      <c r="ORU289" s="44"/>
      <c r="ORV289" s="44"/>
      <c r="ORW289" s="44"/>
      <c r="ORX289" s="44"/>
      <c r="ORY289" s="44"/>
      <c r="ORZ289" s="44"/>
      <c r="OSA289" s="44"/>
      <c r="OSB289" s="44"/>
      <c r="OSC289" s="44"/>
      <c r="OSD289" s="44"/>
      <c r="OSE289" s="44"/>
      <c r="OSF289" s="44"/>
      <c r="OSG289" s="44"/>
      <c r="OSH289" s="44"/>
      <c r="OSI289" s="44"/>
      <c r="OSJ289" s="44"/>
      <c r="OSK289" s="44"/>
      <c r="OSL289" s="44"/>
      <c r="OSM289" s="44"/>
      <c r="OSN289" s="44"/>
      <c r="OSO289" s="44"/>
      <c r="OSP289" s="44"/>
      <c r="OSQ289" s="44"/>
      <c r="OSR289" s="44"/>
      <c r="OSS289" s="44"/>
      <c r="OST289" s="44"/>
      <c r="OSU289" s="44"/>
      <c r="OSV289" s="44"/>
      <c r="OSW289" s="44"/>
      <c r="OSX289" s="44"/>
      <c r="OSY289" s="44"/>
      <c r="OSZ289" s="44"/>
      <c r="OTA289" s="44"/>
      <c r="OTB289" s="44"/>
      <c r="OTC289" s="44"/>
      <c r="OTD289" s="44"/>
      <c r="OTE289" s="44"/>
      <c r="OTF289" s="44"/>
      <c r="OTG289" s="44"/>
      <c r="OTH289" s="44"/>
      <c r="OTI289" s="44"/>
      <c r="OTJ289" s="44"/>
      <c r="OTK289" s="44"/>
      <c r="OTL289" s="44"/>
      <c r="OTM289" s="44"/>
      <c r="OTN289" s="44"/>
      <c r="OTO289" s="44"/>
      <c r="OTP289" s="44"/>
      <c r="OTQ289" s="44"/>
      <c r="OTR289" s="44"/>
      <c r="OTS289" s="44"/>
      <c r="OTT289" s="44"/>
      <c r="OTU289" s="44"/>
      <c r="OTV289" s="44"/>
      <c r="OTW289" s="44"/>
      <c r="OTX289" s="44"/>
      <c r="OTY289" s="44"/>
      <c r="OTZ289" s="44"/>
      <c r="OUA289" s="44"/>
      <c r="OUB289" s="44"/>
      <c r="OUC289" s="44"/>
      <c r="OUD289" s="44"/>
      <c r="OUE289" s="44"/>
      <c r="OUF289" s="44"/>
      <c r="OUG289" s="44"/>
      <c r="OUH289" s="44"/>
      <c r="OUI289" s="44"/>
      <c r="OUJ289" s="44"/>
      <c r="OUK289" s="44"/>
      <c r="OUL289" s="44"/>
      <c r="OUM289" s="44"/>
      <c r="OUN289" s="44"/>
      <c r="OUO289" s="44"/>
      <c r="OUP289" s="44"/>
      <c r="OUQ289" s="44"/>
      <c r="OUR289" s="44"/>
      <c r="OUS289" s="44"/>
      <c r="OUT289" s="44"/>
      <c r="OUU289" s="44"/>
      <c r="OUV289" s="44"/>
      <c r="OUW289" s="44"/>
      <c r="OUX289" s="44"/>
      <c r="OUY289" s="44"/>
      <c r="OUZ289" s="44"/>
      <c r="OVA289" s="44"/>
      <c r="OVB289" s="44"/>
      <c r="OVC289" s="44"/>
      <c r="OVD289" s="44"/>
      <c r="OVE289" s="44"/>
      <c r="OVF289" s="44"/>
      <c r="OVG289" s="44"/>
      <c r="OVH289" s="44"/>
      <c r="OVI289" s="44"/>
      <c r="OVJ289" s="44"/>
      <c r="OVK289" s="44"/>
      <c r="OVL289" s="44"/>
      <c r="OVM289" s="44"/>
      <c r="OVN289" s="44"/>
      <c r="OVO289" s="44"/>
      <c r="OVP289" s="44"/>
      <c r="OVQ289" s="44"/>
      <c r="OVR289" s="44"/>
      <c r="OVS289" s="44"/>
      <c r="OVT289" s="44"/>
      <c r="OVU289" s="44"/>
      <c r="OVV289" s="44"/>
      <c r="OVW289" s="44"/>
      <c r="OVX289" s="44"/>
      <c r="OVY289" s="44"/>
      <c r="OVZ289" s="44"/>
      <c r="OWA289" s="44"/>
      <c r="OWB289" s="44"/>
      <c r="OWC289" s="44"/>
      <c r="OWD289" s="44"/>
      <c r="OWE289" s="44"/>
      <c r="OWF289" s="44"/>
      <c r="OWG289" s="44"/>
      <c r="OWH289" s="44"/>
      <c r="OWI289" s="44"/>
      <c r="OWJ289" s="44"/>
      <c r="OWK289" s="44"/>
      <c r="OWL289" s="44"/>
      <c r="OWM289" s="44"/>
      <c r="OWN289" s="44"/>
      <c r="OWO289" s="44"/>
      <c r="OWP289" s="44"/>
      <c r="OWQ289" s="44"/>
      <c r="OWR289" s="44"/>
      <c r="OWS289" s="44"/>
      <c r="OWT289" s="44"/>
      <c r="OWU289" s="44"/>
      <c r="OWV289" s="44"/>
      <c r="OWW289" s="44"/>
      <c r="OWX289" s="44"/>
      <c r="OWY289" s="44"/>
      <c r="OWZ289" s="44"/>
      <c r="OXA289" s="44"/>
      <c r="OXB289" s="44"/>
      <c r="OXC289" s="44"/>
      <c r="OXD289" s="44"/>
      <c r="OXE289" s="44"/>
      <c r="OXF289" s="44"/>
      <c r="OXG289" s="44"/>
      <c r="OXH289" s="44"/>
      <c r="OXI289" s="44"/>
      <c r="OXJ289" s="44"/>
      <c r="OXK289" s="44"/>
      <c r="OXL289" s="44"/>
      <c r="OXM289" s="44"/>
      <c r="OXN289" s="44"/>
      <c r="OXO289" s="44"/>
      <c r="OXP289" s="44"/>
      <c r="OXQ289" s="44"/>
      <c r="OXR289" s="44"/>
      <c r="OXS289" s="44"/>
      <c r="OXT289" s="44"/>
      <c r="OXU289" s="44"/>
      <c r="OXV289" s="44"/>
      <c r="OXW289" s="44"/>
      <c r="OXX289" s="44"/>
      <c r="OXY289" s="44"/>
      <c r="OXZ289" s="44"/>
      <c r="OYA289" s="44"/>
      <c r="OYB289" s="44"/>
      <c r="OYC289" s="44"/>
      <c r="OYD289" s="44"/>
      <c r="OYE289" s="44"/>
      <c r="OYF289" s="44"/>
      <c r="OYG289" s="44"/>
      <c r="OYH289" s="44"/>
      <c r="OYI289" s="44"/>
      <c r="OYJ289" s="44"/>
      <c r="OYK289" s="44"/>
      <c r="OYL289" s="44"/>
      <c r="OYM289" s="44"/>
      <c r="OYN289" s="44"/>
      <c r="OYO289" s="44"/>
      <c r="OYP289" s="44"/>
      <c r="OYQ289" s="44"/>
      <c r="OYR289" s="44"/>
      <c r="OYS289" s="44"/>
      <c r="OYT289" s="44"/>
      <c r="OYU289" s="44"/>
      <c r="OYV289" s="44"/>
      <c r="OYW289" s="44"/>
      <c r="OYX289" s="44"/>
      <c r="OYY289" s="44"/>
      <c r="OYZ289" s="44"/>
      <c r="OZA289" s="44"/>
      <c r="OZB289" s="44"/>
      <c r="OZC289" s="44"/>
      <c r="OZD289" s="44"/>
      <c r="OZE289" s="44"/>
      <c r="OZF289" s="44"/>
      <c r="OZG289" s="44"/>
      <c r="OZH289" s="44"/>
      <c r="OZI289" s="44"/>
      <c r="OZJ289" s="44"/>
      <c r="OZK289" s="44"/>
      <c r="OZL289" s="44"/>
      <c r="OZM289" s="44"/>
      <c r="OZN289" s="44"/>
      <c r="OZO289" s="44"/>
      <c r="OZP289" s="44"/>
      <c r="OZQ289" s="44"/>
      <c r="OZR289" s="44"/>
      <c r="OZS289" s="44"/>
      <c r="OZT289" s="44"/>
      <c r="OZU289" s="44"/>
      <c r="OZV289" s="44"/>
      <c r="OZW289" s="44"/>
      <c r="OZX289" s="44"/>
      <c r="OZY289" s="44"/>
      <c r="OZZ289" s="44"/>
      <c r="PAA289" s="44"/>
      <c r="PAB289" s="44"/>
      <c r="PAC289" s="44"/>
      <c r="PAD289" s="44"/>
      <c r="PAE289" s="44"/>
      <c r="PAF289" s="44"/>
      <c r="PAG289" s="44"/>
      <c r="PAH289" s="44"/>
      <c r="PAI289" s="44"/>
      <c r="PAJ289" s="44"/>
      <c r="PAK289" s="44"/>
      <c r="PAL289" s="44"/>
      <c r="PAM289" s="44"/>
      <c r="PAN289" s="44"/>
      <c r="PAO289" s="44"/>
      <c r="PAP289" s="44"/>
      <c r="PAQ289" s="44"/>
      <c r="PAR289" s="44"/>
      <c r="PAS289" s="44"/>
      <c r="PAT289" s="44"/>
      <c r="PAU289" s="44"/>
      <c r="PAV289" s="44"/>
      <c r="PAW289" s="44"/>
      <c r="PAX289" s="44"/>
      <c r="PAY289" s="44"/>
      <c r="PAZ289" s="44"/>
      <c r="PBA289" s="44"/>
      <c r="PBB289" s="44"/>
      <c r="PBC289" s="44"/>
      <c r="PBD289" s="44"/>
      <c r="PBE289" s="44"/>
      <c r="PBF289" s="44"/>
      <c r="PBG289" s="44"/>
      <c r="PBH289" s="44"/>
      <c r="PBI289" s="44"/>
      <c r="PBJ289" s="44"/>
      <c r="PBK289" s="44"/>
      <c r="PBL289" s="44"/>
      <c r="PBM289" s="44"/>
      <c r="PBN289" s="44"/>
      <c r="PBO289" s="44"/>
      <c r="PBP289" s="44"/>
      <c r="PBQ289" s="44"/>
      <c r="PBR289" s="44"/>
      <c r="PBS289" s="44"/>
      <c r="PBT289" s="44"/>
      <c r="PBU289" s="44"/>
      <c r="PBV289" s="44"/>
      <c r="PBW289" s="44"/>
      <c r="PBX289" s="44"/>
      <c r="PBY289" s="44"/>
      <c r="PBZ289" s="44"/>
      <c r="PCA289" s="44"/>
      <c r="PCB289" s="44"/>
      <c r="PCC289" s="44"/>
      <c r="PCD289" s="44"/>
      <c r="PCE289" s="44"/>
      <c r="PCF289" s="44"/>
      <c r="PCG289" s="44"/>
      <c r="PCH289" s="44"/>
      <c r="PCI289" s="44"/>
      <c r="PCJ289" s="44"/>
      <c r="PCK289" s="44"/>
      <c r="PCL289" s="44"/>
      <c r="PCM289" s="44"/>
      <c r="PCN289" s="44"/>
      <c r="PCO289" s="44"/>
      <c r="PCP289" s="44"/>
      <c r="PCQ289" s="44"/>
      <c r="PCR289" s="44"/>
      <c r="PCS289" s="44"/>
      <c r="PCT289" s="44"/>
      <c r="PCU289" s="44"/>
      <c r="PCV289" s="44"/>
      <c r="PCW289" s="44"/>
      <c r="PCX289" s="44"/>
      <c r="PCY289" s="44"/>
      <c r="PCZ289" s="44"/>
      <c r="PDA289" s="44"/>
      <c r="PDB289" s="44"/>
      <c r="PDC289" s="44"/>
      <c r="PDD289" s="44"/>
      <c r="PDE289" s="44"/>
      <c r="PDF289" s="44"/>
      <c r="PDG289" s="44"/>
      <c r="PDH289" s="44"/>
      <c r="PDI289" s="44"/>
      <c r="PDJ289" s="44"/>
      <c r="PDK289" s="44"/>
      <c r="PDL289" s="44"/>
      <c r="PDM289" s="44"/>
      <c r="PDN289" s="44"/>
      <c r="PDO289" s="44"/>
      <c r="PDP289" s="44"/>
      <c r="PDQ289" s="44"/>
      <c r="PDR289" s="44"/>
      <c r="PDS289" s="44"/>
      <c r="PDT289" s="44"/>
      <c r="PDU289" s="44"/>
      <c r="PDV289" s="44"/>
      <c r="PDW289" s="44"/>
      <c r="PDX289" s="44"/>
      <c r="PDY289" s="44"/>
      <c r="PDZ289" s="44"/>
      <c r="PEA289" s="44"/>
      <c r="PEB289" s="44"/>
      <c r="PEC289" s="44"/>
      <c r="PED289" s="44"/>
      <c r="PEE289" s="44"/>
      <c r="PEF289" s="44"/>
      <c r="PEG289" s="44"/>
      <c r="PEH289" s="44"/>
      <c r="PEI289" s="44"/>
      <c r="PEJ289" s="44"/>
      <c r="PEK289" s="44"/>
      <c r="PEL289" s="44"/>
      <c r="PEM289" s="44"/>
      <c r="PEN289" s="44"/>
      <c r="PEO289" s="44"/>
      <c r="PEP289" s="44"/>
      <c r="PEQ289" s="44"/>
      <c r="PER289" s="44"/>
      <c r="PES289" s="44"/>
      <c r="PET289" s="44"/>
      <c r="PEU289" s="44"/>
      <c r="PEV289" s="44"/>
      <c r="PEW289" s="44"/>
      <c r="PEX289" s="44"/>
      <c r="PEY289" s="44"/>
      <c r="PEZ289" s="44"/>
      <c r="PFA289" s="44"/>
      <c r="PFB289" s="44"/>
      <c r="PFC289" s="44"/>
      <c r="PFD289" s="44"/>
      <c r="PFE289" s="44"/>
      <c r="PFF289" s="44"/>
      <c r="PFG289" s="44"/>
      <c r="PFH289" s="44"/>
      <c r="PFI289" s="44"/>
      <c r="PFJ289" s="44"/>
      <c r="PFK289" s="44"/>
      <c r="PFL289" s="44"/>
      <c r="PFM289" s="44"/>
      <c r="PFN289" s="44"/>
      <c r="PFO289" s="44"/>
      <c r="PFP289" s="44"/>
      <c r="PFQ289" s="44"/>
      <c r="PFR289" s="44"/>
      <c r="PFS289" s="44"/>
      <c r="PFT289" s="44"/>
      <c r="PFU289" s="44"/>
      <c r="PFV289" s="44"/>
      <c r="PFW289" s="44"/>
      <c r="PFX289" s="44"/>
      <c r="PFY289" s="44"/>
      <c r="PFZ289" s="44"/>
      <c r="PGA289" s="44"/>
      <c r="PGB289" s="44"/>
      <c r="PGC289" s="44"/>
      <c r="PGD289" s="44"/>
      <c r="PGE289" s="44"/>
      <c r="PGF289" s="44"/>
      <c r="PGG289" s="44"/>
      <c r="PGH289" s="44"/>
      <c r="PGI289" s="44"/>
      <c r="PGJ289" s="44"/>
      <c r="PGK289" s="44"/>
      <c r="PGL289" s="44"/>
      <c r="PGM289" s="44"/>
      <c r="PGN289" s="44"/>
      <c r="PGO289" s="44"/>
      <c r="PGP289" s="44"/>
      <c r="PGQ289" s="44"/>
      <c r="PGR289" s="44"/>
      <c r="PGS289" s="44"/>
      <c r="PGT289" s="44"/>
      <c r="PGU289" s="44"/>
      <c r="PGV289" s="44"/>
      <c r="PGW289" s="44"/>
      <c r="PGX289" s="44"/>
      <c r="PGY289" s="44"/>
      <c r="PGZ289" s="44"/>
      <c r="PHA289" s="44"/>
      <c r="PHB289" s="44"/>
      <c r="PHC289" s="44"/>
      <c r="PHD289" s="44"/>
      <c r="PHE289" s="44"/>
      <c r="PHF289" s="44"/>
      <c r="PHG289" s="44"/>
      <c r="PHH289" s="44"/>
      <c r="PHI289" s="44"/>
      <c r="PHJ289" s="44"/>
      <c r="PHK289" s="44"/>
      <c r="PHL289" s="44"/>
      <c r="PHM289" s="44"/>
      <c r="PHN289" s="44"/>
      <c r="PHO289" s="44"/>
      <c r="PHP289" s="44"/>
      <c r="PHQ289" s="44"/>
      <c r="PHR289" s="44"/>
      <c r="PHS289" s="44"/>
      <c r="PHT289" s="44"/>
      <c r="PHU289" s="44"/>
      <c r="PHV289" s="44"/>
      <c r="PHW289" s="44"/>
      <c r="PHX289" s="44"/>
      <c r="PHY289" s="44"/>
      <c r="PHZ289" s="44"/>
      <c r="PIA289" s="44"/>
      <c r="PIB289" s="44"/>
      <c r="PIC289" s="44"/>
      <c r="PID289" s="44"/>
      <c r="PIE289" s="44"/>
      <c r="PIF289" s="44"/>
      <c r="PIG289" s="44"/>
      <c r="PIH289" s="44"/>
      <c r="PII289" s="44"/>
      <c r="PIJ289" s="44"/>
      <c r="PIK289" s="44"/>
      <c r="PIL289" s="44"/>
      <c r="PIM289" s="44"/>
      <c r="PIN289" s="44"/>
      <c r="PIO289" s="44"/>
      <c r="PIP289" s="44"/>
      <c r="PIQ289" s="44"/>
      <c r="PIR289" s="44"/>
      <c r="PIS289" s="44"/>
      <c r="PIT289" s="44"/>
      <c r="PIU289" s="44"/>
      <c r="PIV289" s="44"/>
      <c r="PIW289" s="44"/>
      <c r="PIX289" s="44"/>
      <c r="PIY289" s="44"/>
      <c r="PIZ289" s="44"/>
      <c r="PJA289" s="44"/>
      <c r="PJB289" s="44"/>
      <c r="PJC289" s="44"/>
      <c r="PJD289" s="44"/>
      <c r="PJE289" s="44"/>
      <c r="PJF289" s="44"/>
      <c r="PJG289" s="44"/>
      <c r="PJH289" s="44"/>
      <c r="PJI289" s="44"/>
      <c r="PJJ289" s="44"/>
      <c r="PJK289" s="44"/>
      <c r="PJL289" s="44"/>
      <c r="PJM289" s="44"/>
      <c r="PJN289" s="44"/>
      <c r="PJO289" s="44"/>
      <c r="PJP289" s="44"/>
      <c r="PJQ289" s="44"/>
      <c r="PJR289" s="44"/>
      <c r="PJS289" s="44"/>
      <c r="PJT289" s="44"/>
      <c r="PJU289" s="44"/>
      <c r="PJV289" s="44"/>
      <c r="PJW289" s="44"/>
      <c r="PJX289" s="44"/>
      <c r="PJY289" s="44"/>
      <c r="PJZ289" s="44"/>
      <c r="PKA289" s="44"/>
      <c r="PKB289" s="44"/>
      <c r="PKC289" s="44"/>
      <c r="PKD289" s="44"/>
      <c r="PKE289" s="44"/>
      <c r="PKF289" s="44"/>
      <c r="PKG289" s="44"/>
      <c r="PKH289" s="44"/>
      <c r="PKI289" s="44"/>
      <c r="PKJ289" s="44"/>
      <c r="PKK289" s="44"/>
      <c r="PKL289" s="44"/>
      <c r="PKM289" s="44"/>
      <c r="PKN289" s="44"/>
      <c r="PKO289" s="44"/>
      <c r="PKP289" s="44"/>
      <c r="PKQ289" s="44"/>
      <c r="PKR289" s="44"/>
      <c r="PKS289" s="44"/>
      <c r="PKT289" s="44"/>
      <c r="PKU289" s="44"/>
      <c r="PKV289" s="44"/>
      <c r="PKW289" s="44"/>
      <c r="PKX289" s="44"/>
      <c r="PKY289" s="44"/>
      <c r="PKZ289" s="44"/>
      <c r="PLA289" s="44"/>
      <c r="PLB289" s="44"/>
      <c r="PLC289" s="44"/>
      <c r="PLD289" s="44"/>
      <c r="PLE289" s="44"/>
      <c r="PLF289" s="44"/>
      <c r="PLG289" s="44"/>
      <c r="PLH289" s="44"/>
      <c r="PLI289" s="44"/>
      <c r="PLJ289" s="44"/>
      <c r="PLK289" s="44"/>
      <c r="PLL289" s="44"/>
      <c r="PLM289" s="44"/>
      <c r="PLN289" s="44"/>
      <c r="PLO289" s="44"/>
      <c r="PLP289" s="44"/>
      <c r="PLQ289" s="44"/>
      <c r="PLR289" s="44"/>
      <c r="PLS289" s="44"/>
      <c r="PLT289" s="44"/>
      <c r="PLU289" s="44"/>
      <c r="PLV289" s="44"/>
      <c r="PLW289" s="44"/>
      <c r="PLX289" s="44"/>
      <c r="PLY289" s="44"/>
      <c r="PLZ289" s="44"/>
      <c r="PMA289" s="44"/>
      <c r="PMB289" s="44"/>
      <c r="PMC289" s="44"/>
      <c r="PMD289" s="44"/>
      <c r="PME289" s="44"/>
      <c r="PMF289" s="44"/>
      <c r="PMG289" s="44"/>
      <c r="PMH289" s="44"/>
      <c r="PMI289" s="44"/>
      <c r="PMJ289" s="44"/>
      <c r="PMK289" s="44"/>
      <c r="PML289" s="44"/>
      <c r="PMM289" s="44"/>
      <c r="PMN289" s="44"/>
      <c r="PMO289" s="44"/>
      <c r="PMP289" s="44"/>
      <c r="PMQ289" s="44"/>
      <c r="PMR289" s="44"/>
      <c r="PMS289" s="44"/>
      <c r="PMT289" s="44"/>
      <c r="PMU289" s="44"/>
      <c r="PMV289" s="44"/>
      <c r="PMW289" s="44"/>
      <c r="PMX289" s="44"/>
      <c r="PMY289" s="44"/>
      <c r="PMZ289" s="44"/>
      <c r="PNA289" s="44"/>
      <c r="PNB289" s="44"/>
      <c r="PNC289" s="44"/>
      <c r="PND289" s="44"/>
      <c r="PNE289" s="44"/>
      <c r="PNF289" s="44"/>
      <c r="PNG289" s="44"/>
      <c r="PNH289" s="44"/>
      <c r="PNI289" s="44"/>
      <c r="PNJ289" s="44"/>
      <c r="PNK289" s="44"/>
      <c r="PNL289" s="44"/>
      <c r="PNM289" s="44"/>
      <c r="PNN289" s="44"/>
      <c r="PNO289" s="44"/>
      <c r="PNP289" s="44"/>
      <c r="PNQ289" s="44"/>
      <c r="PNR289" s="44"/>
      <c r="PNS289" s="44"/>
      <c r="PNT289" s="44"/>
      <c r="PNU289" s="44"/>
      <c r="PNV289" s="44"/>
      <c r="PNW289" s="44"/>
      <c r="PNX289" s="44"/>
      <c r="PNY289" s="44"/>
      <c r="PNZ289" s="44"/>
      <c r="POA289" s="44"/>
      <c r="POB289" s="44"/>
      <c r="POC289" s="44"/>
      <c r="POD289" s="44"/>
      <c r="POE289" s="44"/>
      <c r="POF289" s="44"/>
      <c r="POG289" s="44"/>
      <c r="POH289" s="44"/>
      <c r="POI289" s="44"/>
      <c r="POJ289" s="44"/>
      <c r="POK289" s="44"/>
      <c r="POL289" s="44"/>
      <c r="POM289" s="44"/>
      <c r="PON289" s="44"/>
      <c r="POO289" s="44"/>
      <c r="POP289" s="44"/>
      <c r="POQ289" s="44"/>
      <c r="POR289" s="44"/>
      <c r="POS289" s="44"/>
      <c r="POT289" s="44"/>
      <c r="POU289" s="44"/>
      <c r="POV289" s="44"/>
      <c r="POW289" s="44"/>
      <c r="POX289" s="44"/>
      <c r="POY289" s="44"/>
      <c r="POZ289" s="44"/>
      <c r="PPA289" s="44"/>
      <c r="PPB289" s="44"/>
      <c r="PPC289" s="44"/>
      <c r="PPD289" s="44"/>
      <c r="PPE289" s="44"/>
      <c r="PPF289" s="44"/>
      <c r="PPG289" s="44"/>
      <c r="PPH289" s="44"/>
      <c r="PPI289" s="44"/>
      <c r="PPJ289" s="44"/>
      <c r="PPK289" s="44"/>
      <c r="PPL289" s="44"/>
      <c r="PPM289" s="44"/>
      <c r="PPN289" s="44"/>
      <c r="PPO289" s="44"/>
      <c r="PPP289" s="44"/>
      <c r="PPQ289" s="44"/>
      <c r="PPR289" s="44"/>
      <c r="PPS289" s="44"/>
      <c r="PPT289" s="44"/>
      <c r="PPU289" s="44"/>
      <c r="PPV289" s="44"/>
      <c r="PPW289" s="44"/>
      <c r="PPX289" s="44"/>
      <c r="PPY289" s="44"/>
      <c r="PPZ289" s="44"/>
      <c r="PQA289" s="44"/>
      <c r="PQB289" s="44"/>
      <c r="PQC289" s="44"/>
      <c r="PQD289" s="44"/>
      <c r="PQE289" s="44"/>
      <c r="PQF289" s="44"/>
      <c r="PQG289" s="44"/>
      <c r="PQH289" s="44"/>
      <c r="PQI289" s="44"/>
      <c r="PQJ289" s="44"/>
      <c r="PQK289" s="44"/>
      <c r="PQL289" s="44"/>
      <c r="PQM289" s="44"/>
      <c r="PQN289" s="44"/>
      <c r="PQO289" s="44"/>
      <c r="PQP289" s="44"/>
      <c r="PQQ289" s="44"/>
      <c r="PQR289" s="44"/>
      <c r="PQS289" s="44"/>
      <c r="PQT289" s="44"/>
      <c r="PQU289" s="44"/>
      <c r="PQV289" s="44"/>
      <c r="PQW289" s="44"/>
      <c r="PQX289" s="44"/>
      <c r="PQY289" s="44"/>
      <c r="PQZ289" s="44"/>
      <c r="PRA289" s="44"/>
      <c r="PRB289" s="44"/>
      <c r="PRC289" s="44"/>
      <c r="PRD289" s="44"/>
      <c r="PRE289" s="44"/>
      <c r="PRF289" s="44"/>
      <c r="PRG289" s="44"/>
      <c r="PRH289" s="44"/>
      <c r="PRI289" s="44"/>
      <c r="PRJ289" s="44"/>
      <c r="PRK289" s="44"/>
      <c r="PRL289" s="44"/>
      <c r="PRM289" s="44"/>
      <c r="PRN289" s="44"/>
      <c r="PRO289" s="44"/>
      <c r="PRP289" s="44"/>
      <c r="PRQ289" s="44"/>
      <c r="PRR289" s="44"/>
      <c r="PRS289" s="44"/>
      <c r="PRT289" s="44"/>
      <c r="PRU289" s="44"/>
      <c r="PRV289" s="44"/>
      <c r="PRW289" s="44"/>
      <c r="PRX289" s="44"/>
      <c r="PRY289" s="44"/>
      <c r="PRZ289" s="44"/>
      <c r="PSA289" s="44"/>
      <c r="PSB289" s="44"/>
      <c r="PSC289" s="44"/>
      <c r="PSD289" s="44"/>
      <c r="PSE289" s="44"/>
      <c r="PSF289" s="44"/>
      <c r="PSG289" s="44"/>
      <c r="PSH289" s="44"/>
      <c r="PSI289" s="44"/>
      <c r="PSJ289" s="44"/>
      <c r="PSK289" s="44"/>
      <c r="PSL289" s="44"/>
      <c r="PSM289" s="44"/>
      <c r="PSN289" s="44"/>
      <c r="PSO289" s="44"/>
      <c r="PSP289" s="44"/>
      <c r="PSQ289" s="44"/>
      <c r="PSR289" s="44"/>
      <c r="PSS289" s="44"/>
      <c r="PST289" s="44"/>
      <c r="PSU289" s="44"/>
      <c r="PSV289" s="44"/>
      <c r="PSW289" s="44"/>
      <c r="PSX289" s="44"/>
      <c r="PSY289" s="44"/>
      <c r="PSZ289" s="44"/>
      <c r="PTA289" s="44"/>
      <c r="PTB289" s="44"/>
      <c r="PTC289" s="44"/>
      <c r="PTD289" s="44"/>
      <c r="PTE289" s="44"/>
      <c r="PTF289" s="44"/>
      <c r="PTG289" s="44"/>
      <c r="PTH289" s="44"/>
      <c r="PTI289" s="44"/>
      <c r="PTJ289" s="44"/>
      <c r="PTK289" s="44"/>
      <c r="PTL289" s="44"/>
      <c r="PTM289" s="44"/>
      <c r="PTN289" s="44"/>
      <c r="PTO289" s="44"/>
      <c r="PTP289" s="44"/>
      <c r="PTQ289" s="44"/>
      <c r="PTR289" s="44"/>
      <c r="PTS289" s="44"/>
      <c r="PTT289" s="44"/>
      <c r="PTU289" s="44"/>
      <c r="PTV289" s="44"/>
      <c r="PTW289" s="44"/>
      <c r="PTX289" s="44"/>
      <c r="PTY289" s="44"/>
      <c r="PTZ289" s="44"/>
      <c r="PUA289" s="44"/>
      <c r="PUB289" s="44"/>
      <c r="PUC289" s="44"/>
      <c r="PUD289" s="44"/>
      <c r="PUE289" s="44"/>
      <c r="PUF289" s="44"/>
      <c r="PUG289" s="44"/>
      <c r="PUH289" s="44"/>
      <c r="PUI289" s="44"/>
      <c r="PUJ289" s="44"/>
      <c r="PUK289" s="44"/>
      <c r="PUL289" s="44"/>
      <c r="PUM289" s="44"/>
      <c r="PUN289" s="44"/>
      <c r="PUO289" s="44"/>
      <c r="PUP289" s="44"/>
      <c r="PUQ289" s="44"/>
      <c r="PUR289" s="44"/>
      <c r="PUS289" s="44"/>
      <c r="PUT289" s="44"/>
      <c r="PUU289" s="44"/>
      <c r="PUV289" s="44"/>
      <c r="PUW289" s="44"/>
      <c r="PUX289" s="44"/>
      <c r="PUY289" s="44"/>
      <c r="PUZ289" s="44"/>
      <c r="PVA289" s="44"/>
      <c r="PVB289" s="44"/>
      <c r="PVC289" s="44"/>
      <c r="PVD289" s="44"/>
      <c r="PVE289" s="44"/>
      <c r="PVF289" s="44"/>
      <c r="PVG289" s="44"/>
      <c r="PVH289" s="44"/>
      <c r="PVI289" s="44"/>
      <c r="PVJ289" s="44"/>
      <c r="PVK289" s="44"/>
      <c r="PVL289" s="44"/>
      <c r="PVM289" s="44"/>
      <c r="PVN289" s="44"/>
      <c r="PVO289" s="44"/>
      <c r="PVP289" s="44"/>
      <c r="PVQ289" s="44"/>
      <c r="PVR289" s="44"/>
      <c r="PVS289" s="44"/>
      <c r="PVT289" s="44"/>
      <c r="PVU289" s="44"/>
      <c r="PVV289" s="44"/>
      <c r="PVW289" s="44"/>
      <c r="PVX289" s="44"/>
      <c r="PVY289" s="44"/>
      <c r="PVZ289" s="44"/>
      <c r="PWA289" s="44"/>
      <c r="PWB289" s="44"/>
      <c r="PWC289" s="44"/>
      <c r="PWD289" s="44"/>
      <c r="PWE289" s="44"/>
      <c r="PWF289" s="44"/>
      <c r="PWG289" s="44"/>
      <c r="PWH289" s="44"/>
      <c r="PWI289" s="44"/>
      <c r="PWJ289" s="44"/>
      <c r="PWK289" s="44"/>
      <c r="PWL289" s="44"/>
      <c r="PWM289" s="44"/>
      <c r="PWN289" s="44"/>
      <c r="PWO289" s="44"/>
      <c r="PWP289" s="44"/>
      <c r="PWQ289" s="44"/>
      <c r="PWR289" s="44"/>
      <c r="PWS289" s="44"/>
      <c r="PWT289" s="44"/>
      <c r="PWU289" s="44"/>
      <c r="PWV289" s="44"/>
      <c r="PWW289" s="44"/>
      <c r="PWX289" s="44"/>
      <c r="PWY289" s="44"/>
      <c r="PWZ289" s="44"/>
      <c r="PXA289" s="44"/>
      <c r="PXB289" s="44"/>
      <c r="PXC289" s="44"/>
      <c r="PXD289" s="44"/>
      <c r="PXE289" s="44"/>
      <c r="PXF289" s="44"/>
      <c r="PXG289" s="44"/>
      <c r="PXH289" s="44"/>
      <c r="PXI289" s="44"/>
      <c r="PXJ289" s="44"/>
      <c r="PXK289" s="44"/>
      <c r="PXL289" s="44"/>
      <c r="PXM289" s="44"/>
      <c r="PXN289" s="44"/>
      <c r="PXO289" s="44"/>
      <c r="PXP289" s="44"/>
      <c r="PXQ289" s="44"/>
      <c r="PXR289" s="44"/>
      <c r="PXS289" s="44"/>
      <c r="PXT289" s="44"/>
      <c r="PXU289" s="44"/>
      <c r="PXV289" s="44"/>
      <c r="PXW289" s="44"/>
      <c r="PXX289" s="44"/>
      <c r="PXY289" s="44"/>
      <c r="PXZ289" s="44"/>
      <c r="PYA289" s="44"/>
      <c r="PYB289" s="44"/>
      <c r="PYC289" s="44"/>
      <c r="PYD289" s="44"/>
      <c r="PYE289" s="44"/>
      <c r="PYF289" s="44"/>
      <c r="PYG289" s="44"/>
      <c r="PYH289" s="44"/>
      <c r="PYI289" s="44"/>
      <c r="PYJ289" s="44"/>
      <c r="PYK289" s="44"/>
      <c r="PYL289" s="44"/>
      <c r="PYM289" s="44"/>
      <c r="PYN289" s="44"/>
      <c r="PYO289" s="44"/>
      <c r="PYP289" s="44"/>
      <c r="PYQ289" s="44"/>
      <c r="PYR289" s="44"/>
      <c r="PYS289" s="44"/>
      <c r="PYT289" s="44"/>
      <c r="PYU289" s="44"/>
      <c r="PYV289" s="44"/>
      <c r="PYW289" s="44"/>
      <c r="PYX289" s="44"/>
      <c r="PYY289" s="44"/>
      <c r="PYZ289" s="44"/>
      <c r="PZA289" s="44"/>
      <c r="PZB289" s="44"/>
      <c r="PZC289" s="44"/>
      <c r="PZD289" s="44"/>
      <c r="PZE289" s="44"/>
      <c r="PZF289" s="44"/>
      <c r="PZG289" s="44"/>
      <c r="PZH289" s="44"/>
      <c r="PZI289" s="44"/>
      <c r="PZJ289" s="44"/>
      <c r="PZK289" s="44"/>
      <c r="PZL289" s="44"/>
      <c r="PZM289" s="44"/>
      <c r="PZN289" s="44"/>
      <c r="PZO289" s="44"/>
      <c r="PZP289" s="44"/>
      <c r="PZQ289" s="44"/>
      <c r="PZR289" s="44"/>
      <c r="PZS289" s="44"/>
      <c r="PZT289" s="44"/>
      <c r="PZU289" s="44"/>
      <c r="PZV289" s="44"/>
      <c r="PZW289" s="44"/>
      <c r="PZX289" s="44"/>
      <c r="PZY289" s="44"/>
      <c r="PZZ289" s="44"/>
      <c r="QAA289" s="44"/>
      <c r="QAB289" s="44"/>
      <c r="QAC289" s="44"/>
      <c r="QAD289" s="44"/>
      <c r="QAE289" s="44"/>
      <c r="QAF289" s="44"/>
      <c r="QAG289" s="44"/>
      <c r="QAH289" s="44"/>
      <c r="QAI289" s="44"/>
      <c r="QAJ289" s="44"/>
      <c r="QAK289" s="44"/>
      <c r="QAL289" s="44"/>
      <c r="QAM289" s="44"/>
      <c r="QAN289" s="44"/>
      <c r="QAO289" s="44"/>
      <c r="QAP289" s="44"/>
      <c r="QAQ289" s="44"/>
      <c r="QAR289" s="44"/>
      <c r="QAS289" s="44"/>
      <c r="QAT289" s="44"/>
      <c r="QAU289" s="44"/>
      <c r="QAV289" s="44"/>
      <c r="QAW289" s="44"/>
      <c r="QAX289" s="44"/>
      <c r="QAY289" s="44"/>
      <c r="QAZ289" s="44"/>
      <c r="QBA289" s="44"/>
      <c r="QBB289" s="44"/>
      <c r="QBC289" s="44"/>
      <c r="QBD289" s="44"/>
      <c r="QBE289" s="44"/>
      <c r="QBF289" s="44"/>
      <c r="QBG289" s="44"/>
      <c r="QBH289" s="44"/>
      <c r="QBI289" s="44"/>
      <c r="QBJ289" s="44"/>
      <c r="QBK289" s="44"/>
      <c r="QBL289" s="44"/>
      <c r="QBM289" s="44"/>
      <c r="QBN289" s="44"/>
      <c r="QBO289" s="44"/>
      <c r="QBP289" s="44"/>
      <c r="QBQ289" s="44"/>
      <c r="QBR289" s="44"/>
      <c r="QBS289" s="44"/>
      <c r="QBT289" s="44"/>
      <c r="QBU289" s="44"/>
      <c r="QBV289" s="44"/>
      <c r="QBW289" s="44"/>
      <c r="QBX289" s="44"/>
      <c r="QBY289" s="44"/>
      <c r="QBZ289" s="44"/>
      <c r="QCA289" s="44"/>
      <c r="QCB289" s="44"/>
      <c r="QCC289" s="44"/>
      <c r="QCD289" s="44"/>
      <c r="QCE289" s="44"/>
      <c r="QCF289" s="44"/>
      <c r="QCG289" s="44"/>
      <c r="QCH289" s="44"/>
      <c r="QCI289" s="44"/>
      <c r="QCJ289" s="44"/>
      <c r="QCK289" s="44"/>
      <c r="QCL289" s="44"/>
      <c r="QCM289" s="44"/>
      <c r="QCN289" s="44"/>
      <c r="QCO289" s="44"/>
      <c r="QCP289" s="44"/>
      <c r="QCQ289" s="44"/>
      <c r="QCR289" s="44"/>
      <c r="QCS289" s="44"/>
      <c r="QCT289" s="44"/>
      <c r="QCU289" s="44"/>
      <c r="QCV289" s="44"/>
      <c r="QCW289" s="44"/>
      <c r="QCX289" s="44"/>
      <c r="QCY289" s="44"/>
      <c r="QCZ289" s="44"/>
      <c r="QDA289" s="44"/>
      <c r="QDB289" s="44"/>
      <c r="QDC289" s="44"/>
      <c r="QDD289" s="44"/>
      <c r="QDE289" s="44"/>
      <c r="QDF289" s="44"/>
      <c r="QDG289" s="44"/>
      <c r="QDH289" s="44"/>
      <c r="QDI289" s="44"/>
      <c r="QDJ289" s="44"/>
      <c r="QDK289" s="44"/>
      <c r="QDL289" s="44"/>
      <c r="QDM289" s="44"/>
      <c r="QDN289" s="44"/>
      <c r="QDO289" s="44"/>
      <c r="QDP289" s="44"/>
      <c r="QDQ289" s="44"/>
      <c r="QDR289" s="44"/>
      <c r="QDS289" s="44"/>
      <c r="QDT289" s="44"/>
      <c r="QDU289" s="44"/>
      <c r="QDV289" s="44"/>
      <c r="QDW289" s="44"/>
      <c r="QDX289" s="44"/>
      <c r="QDY289" s="44"/>
      <c r="QDZ289" s="44"/>
      <c r="QEA289" s="44"/>
      <c r="QEB289" s="44"/>
      <c r="QEC289" s="44"/>
      <c r="QED289" s="44"/>
      <c r="QEE289" s="44"/>
      <c r="QEF289" s="44"/>
      <c r="QEG289" s="44"/>
      <c r="QEH289" s="44"/>
      <c r="QEI289" s="44"/>
      <c r="QEJ289" s="44"/>
      <c r="QEK289" s="44"/>
      <c r="QEL289" s="44"/>
      <c r="QEM289" s="44"/>
      <c r="QEN289" s="44"/>
      <c r="QEO289" s="44"/>
      <c r="QEP289" s="44"/>
      <c r="QEQ289" s="44"/>
      <c r="QER289" s="44"/>
      <c r="QES289" s="44"/>
      <c r="QET289" s="44"/>
      <c r="QEU289" s="44"/>
      <c r="QEV289" s="44"/>
      <c r="QEW289" s="44"/>
      <c r="QEX289" s="44"/>
      <c r="QEY289" s="44"/>
      <c r="QEZ289" s="44"/>
      <c r="QFA289" s="44"/>
      <c r="QFB289" s="44"/>
      <c r="QFC289" s="44"/>
      <c r="QFD289" s="44"/>
      <c r="QFE289" s="44"/>
      <c r="QFF289" s="44"/>
      <c r="QFG289" s="44"/>
      <c r="QFH289" s="44"/>
      <c r="QFI289" s="44"/>
      <c r="QFJ289" s="44"/>
      <c r="QFK289" s="44"/>
      <c r="QFL289" s="44"/>
      <c r="QFM289" s="44"/>
      <c r="QFN289" s="44"/>
      <c r="QFO289" s="44"/>
      <c r="QFP289" s="44"/>
      <c r="QFQ289" s="44"/>
      <c r="QFR289" s="44"/>
      <c r="QFS289" s="44"/>
      <c r="QFT289" s="44"/>
      <c r="QFU289" s="44"/>
      <c r="QFV289" s="44"/>
      <c r="QFW289" s="44"/>
      <c r="QFX289" s="44"/>
      <c r="QFY289" s="44"/>
      <c r="QFZ289" s="44"/>
      <c r="QGA289" s="44"/>
      <c r="QGB289" s="44"/>
      <c r="QGC289" s="44"/>
      <c r="QGD289" s="44"/>
      <c r="QGE289" s="44"/>
      <c r="QGF289" s="44"/>
      <c r="QGG289" s="44"/>
      <c r="QGH289" s="44"/>
      <c r="QGI289" s="44"/>
      <c r="QGJ289" s="44"/>
      <c r="QGK289" s="44"/>
      <c r="QGL289" s="44"/>
      <c r="QGM289" s="44"/>
      <c r="QGN289" s="44"/>
      <c r="QGO289" s="44"/>
      <c r="QGP289" s="44"/>
      <c r="QGQ289" s="44"/>
      <c r="QGR289" s="44"/>
      <c r="QGS289" s="44"/>
      <c r="QGT289" s="44"/>
      <c r="QGU289" s="44"/>
      <c r="QGV289" s="44"/>
      <c r="QGW289" s="44"/>
      <c r="QGX289" s="44"/>
      <c r="QGY289" s="44"/>
      <c r="QGZ289" s="44"/>
      <c r="QHA289" s="44"/>
      <c r="QHB289" s="44"/>
      <c r="QHC289" s="44"/>
      <c r="QHD289" s="44"/>
      <c r="QHE289" s="44"/>
      <c r="QHF289" s="44"/>
      <c r="QHG289" s="44"/>
      <c r="QHH289" s="44"/>
      <c r="QHI289" s="44"/>
      <c r="QHJ289" s="44"/>
      <c r="QHK289" s="44"/>
      <c r="QHL289" s="44"/>
      <c r="QHM289" s="44"/>
      <c r="QHN289" s="44"/>
      <c r="QHO289" s="44"/>
      <c r="QHP289" s="44"/>
      <c r="QHQ289" s="44"/>
      <c r="QHR289" s="44"/>
      <c r="QHS289" s="44"/>
      <c r="QHT289" s="44"/>
      <c r="QHU289" s="44"/>
      <c r="QHV289" s="44"/>
      <c r="QHW289" s="44"/>
      <c r="QHX289" s="44"/>
      <c r="QHY289" s="44"/>
      <c r="QHZ289" s="44"/>
      <c r="QIA289" s="44"/>
      <c r="QIB289" s="44"/>
      <c r="QIC289" s="44"/>
      <c r="QID289" s="44"/>
      <c r="QIE289" s="44"/>
      <c r="QIF289" s="44"/>
      <c r="QIG289" s="44"/>
      <c r="QIH289" s="44"/>
      <c r="QII289" s="44"/>
      <c r="QIJ289" s="44"/>
      <c r="QIK289" s="44"/>
      <c r="QIL289" s="44"/>
      <c r="QIM289" s="44"/>
      <c r="QIN289" s="44"/>
      <c r="QIO289" s="44"/>
      <c r="QIP289" s="44"/>
      <c r="QIQ289" s="44"/>
      <c r="QIR289" s="44"/>
      <c r="QIS289" s="44"/>
      <c r="QIT289" s="44"/>
      <c r="QIU289" s="44"/>
      <c r="QIV289" s="44"/>
      <c r="QIW289" s="44"/>
      <c r="QIX289" s="44"/>
      <c r="QIY289" s="44"/>
      <c r="QIZ289" s="44"/>
      <c r="QJA289" s="44"/>
      <c r="QJB289" s="44"/>
      <c r="QJC289" s="44"/>
      <c r="QJD289" s="44"/>
      <c r="QJE289" s="44"/>
      <c r="QJF289" s="44"/>
      <c r="QJG289" s="44"/>
      <c r="QJH289" s="44"/>
      <c r="QJI289" s="44"/>
      <c r="QJJ289" s="44"/>
      <c r="QJK289" s="44"/>
      <c r="QJL289" s="44"/>
      <c r="QJM289" s="44"/>
      <c r="QJN289" s="44"/>
      <c r="QJO289" s="44"/>
      <c r="QJP289" s="44"/>
      <c r="QJQ289" s="44"/>
      <c r="QJR289" s="44"/>
      <c r="QJS289" s="44"/>
      <c r="QJT289" s="44"/>
      <c r="QJU289" s="44"/>
      <c r="QJV289" s="44"/>
      <c r="QJW289" s="44"/>
      <c r="QJX289" s="44"/>
      <c r="QJY289" s="44"/>
      <c r="QJZ289" s="44"/>
      <c r="QKA289" s="44"/>
      <c r="QKB289" s="44"/>
      <c r="QKC289" s="44"/>
      <c r="QKD289" s="44"/>
      <c r="QKE289" s="44"/>
      <c r="QKF289" s="44"/>
      <c r="QKG289" s="44"/>
      <c r="QKH289" s="44"/>
      <c r="QKI289" s="44"/>
      <c r="QKJ289" s="44"/>
      <c r="QKK289" s="44"/>
      <c r="QKL289" s="44"/>
      <c r="QKM289" s="44"/>
      <c r="QKN289" s="44"/>
      <c r="QKO289" s="44"/>
      <c r="QKP289" s="44"/>
      <c r="QKQ289" s="44"/>
      <c r="QKR289" s="44"/>
      <c r="QKS289" s="44"/>
      <c r="QKT289" s="44"/>
      <c r="QKU289" s="44"/>
      <c r="QKV289" s="44"/>
      <c r="QKW289" s="44"/>
      <c r="QKX289" s="44"/>
      <c r="QKY289" s="44"/>
      <c r="QKZ289" s="44"/>
      <c r="QLA289" s="44"/>
      <c r="QLB289" s="44"/>
      <c r="QLC289" s="44"/>
      <c r="QLD289" s="44"/>
      <c r="QLE289" s="44"/>
      <c r="QLF289" s="44"/>
      <c r="QLG289" s="44"/>
      <c r="QLH289" s="44"/>
      <c r="QLI289" s="44"/>
      <c r="QLJ289" s="44"/>
      <c r="QLK289" s="44"/>
      <c r="QLL289" s="44"/>
      <c r="QLM289" s="44"/>
      <c r="QLN289" s="44"/>
      <c r="QLO289" s="44"/>
      <c r="QLP289" s="44"/>
      <c r="QLQ289" s="44"/>
      <c r="QLR289" s="44"/>
      <c r="QLS289" s="44"/>
      <c r="QLT289" s="44"/>
      <c r="QLU289" s="44"/>
      <c r="QLV289" s="44"/>
      <c r="QLW289" s="44"/>
      <c r="QLX289" s="44"/>
      <c r="QLY289" s="44"/>
      <c r="QLZ289" s="44"/>
      <c r="QMA289" s="44"/>
      <c r="QMB289" s="44"/>
      <c r="QMC289" s="44"/>
      <c r="QMD289" s="44"/>
      <c r="QME289" s="44"/>
      <c r="QMF289" s="44"/>
      <c r="QMG289" s="44"/>
      <c r="QMH289" s="44"/>
      <c r="QMI289" s="44"/>
      <c r="QMJ289" s="44"/>
      <c r="QMK289" s="44"/>
      <c r="QML289" s="44"/>
      <c r="QMM289" s="44"/>
      <c r="QMN289" s="44"/>
      <c r="QMO289" s="44"/>
      <c r="QMP289" s="44"/>
      <c r="QMQ289" s="44"/>
      <c r="QMR289" s="44"/>
      <c r="QMS289" s="44"/>
      <c r="QMT289" s="44"/>
      <c r="QMU289" s="44"/>
      <c r="QMV289" s="44"/>
      <c r="QMW289" s="44"/>
      <c r="QMX289" s="44"/>
      <c r="QMY289" s="44"/>
      <c r="QMZ289" s="44"/>
      <c r="QNA289" s="44"/>
      <c r="QNB289" s="44"/>
      <c r="QNC289" s="44"/>
      <c r="QND289" s="44"/>
      <c r="QNE289" s="44"/>
      <c r="QNF289" s="44"/>
      <c r="QNG289" s="44"/>
      <c r="QNH289" s="44"/>
      <c r="QNI289" s="44"/>
      <c r="QNJ289" s="44"/>
      <c r="QNK289" s="44"/>
      <c r="QNL289" s="44"/>
      <c r="QNM289" s="44"/>
      <c r="QNN289" s="44"/>
      <c r="QNO289" s="44"/>
      <c r="QNP289" s="44"/>
      <c r="QNQ289" s="44"/>
      <c r="QNR289" s="44"/>
      <c r="QNS289" s="44"/>
      <c r="QNT289" s="44"/>
      <c r="QNU289" s="44"/>
      <c r="QNV289" s="44"/>
      <c r="QNW289" s="44"/>
      <c r="QNX289" s="44"/>
      <c r="QNY289" s="44"/>
      <c r="QNZ289" s="44"/>
      <c r="QOA289" s="44"/>
      <c r="QOB289" s="44"/>
      <c r="QOC289" s="44"/>
      <c r="QOD289" s="44"/>
      <c r="QOE289" s="44"/>
      <c r="QOF289" s="44"/>
      <c r="QOG289" s="44"/>
      <c r="QOH289" s="44"/>
      <c r="QOI289" s="44"/>
      <c r="QOJ289" s="44"/>
      <c r="QOK289" s="44"/>
      <c r="QOL289" s="44"/>
      <c r="QOM289" s="44"/>
      <c r="QON289" s="44"/>
      <c r="QOO289" s="44"/>
      <c r="QOP289" s="44"/>
      <c r="QOQ289" s="44"/>
      <c r="QOR289" s="44"/>
      <c r="QOS289" s="44"/>
      <c r="QOT289" s="44"/>
      <c r="QOU289" s="44"/>
      <c r="QOV289" s="44"/>
      <c r="QOW289" s="44"/>
      <c r="QOX289" s="44"/>
      <c r="QOY289" s="44"/>
      <c r="QOZ289" s="44"/>
      <c r="QPA289" s="44"/>
      <c r="QPB289" s="44"/>
      <c r="QPC289" s="44"/>
      <c r="QPD289" s="44"/>
      <c r="QPE289" s="44"/>
      <c r="QPF289" s="44"/>
      <c r="QPG289" s="44"/>
      <c r="QPH289" s="44"/>
      <c r="QPI289" s="44"/>
      <c r="QPJ289" s="44"/>
      <c r="QPK289" s="44"/>
      <c r="QPL289" s="44"/>
      <c r="QPM289" s="44"/>
      <c r="QPN289" s="44"/>
      <c r="QPO289" s="44"/>
      <c r="QPP289" s="44"/>
      <c r="QPQ289" s="44"/>
      <c r="QPR289" s="44"/>
      <c r="QPS289" s="44"/>
      <c r="QPT289" s="44"/>
      <c r="QPU289" s="44"/>
      <c r="QPV289" s="44"/>
      <c r="QPW289" s="44"/>
      <c r="QPX289" s="44"/>
      <c r="QPY289" s="44"/>
      <c r="QPZ289" s="44"/>
      <c r="QQA289" s="44"/>
      <c r="QQB289" s="44"/>
      <c r="QQC289" s="44"/>
      <c r="QQD289" s="44"/>
      <c r="QQE289" s="44"/>
      <c r="QQF289" s="44"/>
      <c r="QQG289" s="44"/>
      <c r="QQH289" s="44"/>
      <c r="QQI289" s="44"/>
      <c r="QQJ289" s="44"/>
      <c r="QQK289" s="44"/>
      <c r="QQL289" s="44"/>
      <c r="QQM289" s="44"/>
      <c r="QQN289" s="44"/>
      <c r="QQO289" s="44"/>
      <c r="QQP289" s="44"/>
      <c r="QQQ289" s="44"/>
      <c r="QQR289" s="44"/>
      <c r="QQS289" s="44"/>
      <c r="QQT289" s="44"/>
      <c r="QQU289" s="44"/>
      <c r="QQV289" s="44"/>
      <c r="QQW289" s="44"/>
      <c r="QQX289" s="44"/>
      <c r="QQY289" s="44"/>
      <c r="QQZ289" s="44"/>
      <c r="QRA289" s="44"/>
      <c r="QRB289" s="44"/>
      <c r="QRC289" s="44"/>
      <c r="QRD289" s="44"/>
      <c r="QRE289" s="44"/>
      <c r="QRF289" s="44"/>
      <c r="QRG289" s="44"/>
      <c r="QRH289" s="44"/>
      <c r="QRI289" s="44"/>
      <c r="QRJ289" s="44"/>
      <c r="QRK289" s="44"/>
      <c r="QRL289" s="44"/>
      <c r="QRM289" s="44"/>
      <c r="QRN289" s="44"/>
      <c r="QRO289" s="44"/>
      <c r="QRP289" s="44"/>
      <c r="QRQ289" s="44"/>
      <c r="QRR289" s="44"/>
      <c r="QRS289" s="44"/>
      <c r="QRT289" s="44"/>
      <c r="QRU289" s="44"/>
      <c r="QRV289" s="44"/>
      <c r="QRW289" s="44"/>
      <c r="QRX289" s="44"/>
      <c r="QRY289" s="44"/>
      <c r="QRZ289" s="44"/>
      <c r="QSA289" s="44"/>
      <c r="QSB289" s="44"/>
      <c r="QSC289" s="44"/>
      <c r="QSD289" s="44"/>
      <c r="QSE289" s="44"/>
      <c r="QSF289" s="44"/>
      <c r="QSG289" s="44"/>
      <c r="QSH289" s="44"/>
      <c r="QSI289" s="44"/>
      <c r="QSJ289" s="44"/>
      <c r="QSK289" s="44"/>
      <c r="QSL289" s="44"/>
      <c r="QSM289" s="44"/>
      <c r="QSN289" s="44"/>
      <c r="QSO289" s="44"/>
      <c r="QSP289" s="44"/>
      <c r="QSQ289" s="44"/>
      <c r="QSR289" s="44"/>
      <c r="QSS289" s="44"/>
      <c r="QST289" s="44"/>
      <c r="QSU289" s="44"/>
      <c r="QSV289" s="44"/>
      <c r="QSW289" s="44"/>
      <c r="QSX289" s="44"/>
      <c r="QSY289" s="44"/>
      <c r="QSZ289" s="44"/>
      <c r="QTA289" s="44"/>
      <c r="QTB289" s="44"/>
      <c r="QTC289" s="44"/>
      <c r="QTD289" s="44"/>
      <c r="QTE289" s="44"/>
      <c r="QTF289" s="44"/>
      <c r="QTG289" s="44"/>
      <c r="QTH289" s="44"/>
      <c r="QTI289" s="44"/>
      <c r="QTJ289" s="44"/>
      <c r="QTK289" s="44"/>
      <c r="QTL289" s="44"/>
      <c r="QTM289" s="44"/>
      <c r="QTN289" s="44"/>
      <c r="QTO289" s="44"/>
      <c r="QTP289" s="44"/>
      <c r="QTQ289" s="44"/>
      <c r="QTR289" s="44"/>
      <c r="QTS289" s="44"/>
      <c r="QTT289" s="44"/>
      <c r="QTU289" s="44"/>
      <c r="QTV289" s="44"/>
      <c r="QTW289" s="44"/>
      <c r="QTX289" s="44"/>
      <c r="QTY289" s="44"/>
      <c r="QTZ289" s="44"/>
      <c r="QUA289" s="44"/>
      <c r="QUB289" s="44"/>
      <c r="QUC289" s="44"/>
      <c r="QUD289" s="44"/>
      <c r="QUE289" s="44"/>
      <c r="QUF289" s="44"/>
      <c r="QUG289" s="44"/>
      <c r="QUH289" s="44"/>
      <c r="QUI289" s="44"/>
      <c r="QUJ289" s="44"/>
      <c r="QUK289" s="44"/>
      <c r="QUL289" s="44"/>
      <c r="QUM289" s="44"/>
      <c r="QUN289" s="44"/>
      <c r="QUO289" s="44"/>
      <c r="QUP289" s="44"/>
      <c r="QUQ289" s="44"/>
      <c r="QUR289" s="44"/>
      <c r="QUS289" s="44"/>
      <c r="QUT289" s="44"/>
      <c r="QUU289" s="44"/>
      <c r="QUV289" s="44"/>
      <c r="QUW289" s="44"/>
      <c r="QUX289" s="44"/>
      <c r="QUY289" s="44"/>
      <c r="QUZ289" s="44"/>
      <c r="QVA289" s="44"/>
      <c r="QVB289" s="44"/>
      <c r="QVC289" s="44"/>
      <c r="QVD289" s="44"/>
      <c r="QVE289" s="44"/>
      <c r="QVF289" s="44"/>
      <c r="QVG289" s="44"/>
      <c r="QVH289" s="44"/>
      <c r="QVI289" s="44"/>
      <c r="QVJ289" s="44"/>
      <c r="QVK289" s="44"/>
      <c r="QVL289" s="44"/>
      <c r="QVM289" s="44"/>
      <c r="QVN289" s="44"/>
      <c r="QVO289" s="44"/>
      <c r="QVP289" s="44"/>
      <c r="QVQ289" s="44"/>
      <c r="QVR289" s="44"/>
      <c r="QVS289" s="44"/>
      <c r="QVT289" s="44"/>
      <c r="QVU289" s="44"/>
      <c r="QVV289" s="44"/>
      <c r="QVW289" s="44"/>
      <c r="QVX289" s="44"/>
      <c r="QVY289" s="44"/>
      <c r="QVZ289" s="44"/>
      <c r="QWA289" s="44"/>
      <c r="QWB289" s="44"/>
      <c r="QWC289" s="44"/>
      <c r="QWD289" s="44"/>
      <c r="QWE289" s="44"/>
      <c r="QWF289" s="44"/>
      <c r="QWG289" s="44"/>
      <c r="QWH289" s="44"/>
      <c r="QWI289" s="44"/>
      <c r="QWJ289" s="44"/>
      <c r="QWK289" s="44"/>
      <c r="QWL289" s="44"/>
      <c r="QWM289" s="44"/>
      <c r="QWN289" s="44"/>
      <c r="QWO289" s="44"/>
      <c r="QWP289" s="44"/>
      <c r="QWQ289" s="44"/>
      <c r="QWR289" s="44"/>
      <c r="QWS289" s="44"/>
      <c r="QWT289" s="44"/>
      <c r="QWU289" s="44"/>
      <c r="QWV289" s="44"/>
      <c r="QWW289" s="44"/>
      <c r="QWX289" s="44"/>
      <c r="QWY289" s="44"/>
      <c r="QWZ289" s="44"/>
      <c r="QXA289" s="44"/>
      <c r="QXB289" s="44"/>
      <c r="QXC289" s="44"/>
      <c r="QXD289" s="44"/>
      <c r="QXE289" s="44"/>
      <c r="QXF289" s="44"/>
      <c r="QXG289" s="44"/>
      <c r="QXH289" s="44"/>
      <c r="QXI289" s="44"/>
      <c r="QXJ289" s="44"/>
      <c r="QXK289" s="44"/>
      <c r="QXL289" s="44"/>
      <c r="QXM289" s="44"/>
      <c r="QXN289" s="44"/>
      <c r="QXO289" s="44"/>
      <c r="QXP289" s="44"/>
      <c r="QXQ289" s="44"/>
      <c r="QXR289" s="44"/>
      <c r="QXS289" s="44"/>
      <c r="QXT289" s="44"/>
      <c r="QXU289" s="44"/>
      <c r="QXV289" s="44"/>
      <c r="QXW289" s="44"/>
      <c r="QXX289" s="44"/>
      <c r="QXY289" s="44"/>
      <c r="QXZ289" s="44"/>
      <c r="QYA289" s="44"/>
      <c r="QYB289" s="44"/>
      <c r="QYC289" s="44"/>
      <c r="QYD289" s="44"/>
      <c r="QYE289" s="44"/>
      <c r="QYF289" s="44"/>
      <c r="QYG289" s="44"/>
      <c r="QYH289" s="44"/>
      <c r="QYI289" s="44"/>
      <c r="QYJ289" s="44"/>
      <c r="QYK289" s="44"/>
      <c r="QYL289" s="44"/>
      <c r="QYM289" s="44"/>
      <c r="QYN289" s="44"/>
      <c r="QYO289" s="44"/>
      <c r="QYP289" s="44"/>
      <c r="QYQ289" s="44"/>
      <c r="QYR289" s="44"/>
      <c r="QYS289" s="44"/>
      <c r="QYT289" s="44"/>
      <c r="QYU289" s="44"/>
      <c r="QYV289" s="44"/>
      <c r="QYW289" s="44"/>
      <c r="QYX289" s="44"/>
      <c r="QYY289" s="44"/>
      <c r="QYZ289" s="44"/>
      <c r="QZA289" s="44"/>
      <c r="QZB289" s="44"/>
      <c r="QZC289" s="44"/>
      <c r="QZD289" s="44"/>
      <c r="QZE289" s="44"/>
      <c r="QZF289" s="44"/>
      <c r="QZG289" s="44"/>
      <c r="QZH289" s="44"/>
      <c r="QZI289" s="44"/>
      <c r="QZJ289" s="44"/>
      <c r="QZK289" s="44"/>
      <c r="QZL289" s="44"/>
      <c r="QZM289" s="44"/>
      <c r="QZN289" s="44"/>
      <c r="QZO289" s="44"/>
      <c r="QZP289" s="44"/>
      <c r="QZQ289" s="44"/>
      <c r="QZR289" s="44"/>
      <c r="QZS289" s="44"/>
      <c r="QZT289" s="44"/>
      <c r="QZU289" s="44"/>
      <c r="QZV289" s="44"/>
      <c r="QZW289" s="44"/>
      <c r="QZX289" s="44"/>
      <c r="QZY289" s="44"/>
      <c r="QZZ289" s="44"/>
      <c r="RAA289" s="44"/>
      <c r="RAB289" s="44"/>
      <c r="RAC289" s="44"/>
      <c r="RAD289" s="44"/>
      <c r="RAE289" s="44"/>
      <c r="RAF289" s="44"/>
      <c r="RAG289" s="44"/>
      <c r="RAH289" s="44"/>
      <c r="RAI289" s="44"/>
      <c r="RAJ289" s="44"/>
      <c r="RAK289" s="44"/>
      <c r="RAL289" s="44"/>
      <c r="RAM289" s="44"/>
      <c r="RAN289" s="44"/>
      <c r="RAO289" s="44"/>
      <c r="RAP289" s="44"/>
      <c r="RAQ289" s="44"/>
      <c r="RAR289" s="44"/>
      <c r="RAS289" s="44"/>
      <c r="RAT289" s="44"/>
      <c r="RAU289" s="44"/>
      <c r="RAV289" s="44"/>
      <c r="RAW289" s="44"/>
      <c r="RAX289" s="44"/>
      <c r="RAY289" s="44"/>
      <c r="RAZ289" s="44"/>
      <c r="RBA289" s="44"/>
      <c r="RBB289" s="44"/>
      <c r="RBC289" s="44"/>
      <c r="RBD289" s="44"/>
      <c r="RBE289" s="44"/>
      <c r="RBF289" s="44"/>
      <c r="RBG289" s="44"/>
      <c r="RBH289" s="44"/>
      <c r="RBI289" s="44"/>
      <c r="RBJ289" s="44"/>
      <c r="RBK289" s="44"/>
      <c r="RBL289" s="44"/>
      <c r="RBM289" s="44"/>
      <c r="RBN289" s="44"/>
      <c r="RBO289" s="44"/>
      <c r="RBP289" s="44"/>
      <c r="RBQ289" s="44"/>
      <c r="RBR289" s="44"/>
      <c r="RBS289" s="44"/>
      <c r="RBT289" s="44"/>
      <c r="RBU289" s="44"/>
      <c r="RBV289" s="44"/>
      <c r="RBW289" s="44"/>
      <c r="RBX289" s="44"/>
      <c r="RBY289" s="44"/>
      <c r="RBZ289" s="44"/>
      <c r="RCA289" s="44"/>
      <c r="RCB289" s="44"/>
      <c r="RCC289" s="44"/>
      <c r="RCD289" s="44"/>
      <c r="RCE289" s="44"/>
      <c r="RCF289" s="44"/>
      <c r="RCG289" s="44"/>
      <c r="RCH289" s="44"/>
      <c r="RCI289" s="44"/>
      <c r="RCJ289" s="44"/>
      <c r="RCK289" s="44"/>
      <c r="RCL289" s="44"/>
      <c r="RCM289" s="44"/>
      <c r="RCN289" s="44"/>
      <c r="RCO289" s="44"/>
      <c r="RCP289" s="44"/>
      <c r="RCQ289" s="44"/>
      <c r="RCR289" s="44"/>
      <c r="RCS289" s="44"/>
      <c r="RCT289" s="44"/>
      <c r="RCU289" s="44"/>
      <c r="RCV289" s="44"/>
      <c r="RCW289" s="44"/>
      <c r="RCX289" s="44"/>
      <c r="RCY289" s="44"/>
      <c r="RCZ289" s="44"/>
      <c r="RDA289" s="44"/>
      <c r="RDB289" s="44"/>
      <c r="RDC289" s="44"/>
      <c r="RDD289" s="44"/>
      <c r="RDE289" s="44"/>
      <c r="RDF289" s="44"/>
      <c r="RDG289" s="44"/>
      <c r="RDH289" s="44"/>
      <c r="RDI289" s="44"/>
      <c r="RDJ289" s="44"/>
      <c r="RDK289" s="44"/>
      <c r="RDL289" s="44"/>
      <c r="RDM289" s="44"/>
      <c r="RDN289" s="44"/>
      <c r="RDO289" s="44"/>
      <c r="RDP289" s="44"/>
      <c r="RDQ289" s="44"/>
      <c r="RDR289" s="44"/>
      <c r="RDS289" s="44"/>
      <c r="RDT289" s="44"/>
      <c r="RDU289" s="44"/>
      <c r="RDV289" s="44"/>
      <c r="RDW289" s="44"/>
      <c r="RDX289" s="44"/>
      <c r="RDY289" s="44"/>
      <c r="RDZ289" s="44"/>
      <c r="REA289" s="44"/>
      <c r="REB289" s="44"/>
      <c r="REC289" s="44"/>
      <c r="RED289" s="44"/>
      <c r="REE289" s="44"/>
      <c r="REF289" s="44"/>
      <c r="REG289" s="44"/>
      <c r="REH289" s="44"/>
      <c r="REI289" s="44"/>
      <c r="REJ289" s="44"/>
      <c r="REK289" s="44"/>
      <c r="REL289" s="44"/>
      <c r="REM289" s="44"/>
      <c r="REN289" s="44"/>
      <c r="REO289" s="44"/>
      <c r="REP289" s="44"/>
      <c r="REQ289" s="44"/>
      <c r="RER289" s="44"/>
      <c r="RES289" s="44"/>
      <c r="RET289" s="44"/>
      <c r="REU289" s="44"/>
      <c r="REV289" s="44"/>
      <c r="REW289" s="44"/>
      <c r="REX289" s="44"/>
      <c r="REY289" s="44"/>
      <c r="REZ289" s="44"/>
      <c r="RFA289" s="44"/>
      <c r="RFB289" s="44"/>
      <c r="RFC289" s="44"/>
      <c r="RFD289" s="44"/>
      <c r="RFE289" s="44"/>
      <c r="RFF289" s="44"/>
      <c r="RFG289" s="44"/>
      <c r="RFH289" s="44"/>
      <c r="RFI289" s="44"/>
      <c r="RFJ289" s="44"/>
      <c r="RFK289" s="44"/>
      <c r="RFL289" s="44"/>
      <c r="RFM289" s="44"/>
      <c r="RFN289" s="44"/>
      <c r="RFO289" s="44"/>
      <c r="RFP289" s="44"/>
      <c r="RFQ289" s="44"/>
      <c r="RFR289" s="44"/>
      <c r="RFS289" s="44"/>
      <c r="RFT289" s="44"/>
      <c r="RFU289" s="44"/>
      <c r="RFV289" s="44"/>
      <c r="RFW289" s="44"/>
      <c r="RFX289" s="44"/>
      <c r="RFY289" s="44"/>
      <c r="RFZ289" s="44"/>
      <c r="RGA289" s="44"/>
      <c r="RGB289" s="44"/>
      <c r="RGC289" s="44"/>
      <c r="RGD289" s="44"/>
      <c r="RGE289" s="44"/>
      <c r="RGF289" s="44"/>
      <c r="RGG289" s="44"/>
      <c r="RGH289" s="44"/>
      <c r="RGI289" s="44"/>
      <c r="RGJ289" s="44"/>
      <c r="RGK289" s="44"/>
      <c r="RGL289" s="44"/>
      <c r="RGM289" s="44"/>
      <c r="RGN289" s="44"/>
      <c r="RGO289" s="44"/>
      <c r="RGP289" s="44"/>
      <c r="RGQ289" s="44"/>
      <c r="RGR289" s="44"/>
      <c r="RGS289" s="44"/>
      <c r="RGT289" s="44"/>
      <c r="RGU289" s="44"/>
      <c r="RGV289" s="44"/>
      <c r="RGW289" s="44"/>
      <c r="RGX289" s="44"/>
      <c r="RGY289" s="44"/>
      <c r="RGZ289" s="44"/>
      <c r="RHA289" s="44"/>
      <c r="RHB289" s="44"/>
      <c r="RHC289" s="44"/>
      <c r="RHD289" s="44"/>
      <c r="RHE289" s="44"/>
      <c r="RHF289" s="44"/>
      <c r="RHG289" s="44"/>
      <c r="RHH289" s="44"/>
      <c r="RHI289" s="44"/>
      <c r="RHJ289" s="44"/>
      <c r="RHK289" s="44"/>
      <c r="RHL289" s="44"/>
      <c r="RHM289" s="44"/>
      <c r="RHN289" s="44"/>
      <c r="RHO289" s="44"/>
      <c r="RHP289" s="44"/>
      <c r="RHQ289" s="44"/>
      <c r="RHR289" s="44"/>
      <c r="RHS289" s="44"/>
      <c r="RHT289" s="44"/>
      <c r="RHU289" s="44"/>
      <c r="RHV289" s="44"/>
      <c r="RHW289" s="44"/>
      <c r="RHX289" s="44"/>
      <c r="RHY289" s="44"/>
      <c r="RHZ289" s="44"/>
      <c r="RIA289" s="44"/>
      <c r="RIB289" s="44"/>
      <c r="RIC289" s="44"/>
      <c r="RID289" s="44"/>
      <c r="RIE289" s="44"/>
      <c r="RIF289" s="44"/>
      <c r="RIG289" s="44"/>
      <c r="RIH289" s="44"/>
      <c r="RII289" s="44"/>
      <c r="RIJ289" s="44"/>
      <c r="RIK289" s="44"/>
      <c r="RIL289" s="44"/>
      <c r="RIM289" s="44"/>
      <c r="RIN289" s="44"/>
      <c r="RIO289" s="44"/>
      <c r="RIP289" s="44"/>
      <c r="RIQ289" s="44"/>
      <c r="RIR289" s="44"/>
      <c r="RIS289" s="44"/>
      <c r="RIT289" s="44"/>
      <c r="RIU289" s="44"/>
      <c r="RIV289" s="44"/>
      <c r="RIW289" s="44"/>
      <c r="RIX289" s="44"/>
      <c r="RIY289" s="44"/>
      <c r="RIZ289" s="44"/>
      <c r="RJA289" s="44"/>
      <c r="RJB289" s="44"/>
      <c r="RJC289" s="44"/>
      <c r="RJD289" s="44"/>
      <c r="RJE289" s="44"/>
      <c r="RJF289" s="44"/>
      <c r="RJG289" s="44"/>
      <c r="RJH289" s="44"/>
      <c r="RJI289" s="44"/>
      <c r="RJJ289" s="44"/>
      <c r="RJK289" s="44"/>
      <c r="RJL289" s="44"/>
      <c r="RJM289" s="44"/>
      <c r="RJN289" s="44"/>
      <c r="RJO289" s="44"/>
      <c r="RJP289" s="44"/>
      <c r="RJQ289" s="44"/>
      <c r="RJR289" s="44"/>
      <c r="RJS289" s="44"/>
      <c r="RJT289" s="44"/>
      <c r="RJU289" s="44"/>
      <c r="RJV289" s="44"/>
      <c r="RJW289" s="44"/>
      <c r="RJX289" s="44"/>
      <c r="RJY289" s="44"/>
      <c r="RJZ289" s="44"/>
      <c r="RKA289" s="44"/>
      <c r="RKB289" s="44"/>
      <c r="RKC289" s="44"/>
      <c r="RKD289" s="44"/>
      <c r="RKE289" s="44"/>
      <c r="RKF289" s="44"/>
      <c r="RKG289" s="44"/>
      <c r="RKH289" s="44"/>
      <c r="RKI289" s="44"/>
      <c r="RKJ289" s="44"/>
      <c r="RKK289" s="44"/>
      <c r="RKL289" s="44"/>
      <c r="RKM289" s="44"/>
      <c r="RKN289" s="44"/>
      <c r="RKO289" s="44"/>
      <c r="RKP289" s="44"/>
      <c r="RKQ289" s="44"/>
      <c r="RKR289" s="44"/>
      <c r="RKS289" s="44"/>
      <c r="RKT289" s="44"/>
      <c r="RKU289" s="44"/>
      <c r="RKV289" s="44"/>
      <c r="RKW289" s="44"/>
      <c r="RKX289" s="44"/>
      <c r="RKY289" s="44"/>
      <c r="RKZ289" s="44"/>
      <c r="RLA289" s="44"/>
      <c r="RLB289" s="44"/>
      <c r="RLC289" s="44"/>
      <c r="RLD289" s="44"/>
      <c r="RLE289" s="44"/>
      <c r="RLF289" s="44"/>
      <c r="RLG289" s="44"/>
      <c r="RLH289" s="44"/>
      <c r="RLI289" s="44"/>
      <c r="RLJ289" s="44"/>
      <c r="RLK289" s="44"/>
      <c r="RLL289" s="44"/>
      <c r="RLM289" s="44"/>
      <c r="RLN289" s="44"/>
      <c r="RLO289" s="44"/>
      <c r="RLP289" s="44"/>
      <c r="RLQ289" s="44"/>
      <c r="RLR289" s="44"/>
      <c r="RLS289" s="44"/>
      <c r="RLT289" s="44"/>
      <c r="RLU289" s="44"/>
      <c r="RLV289" s="44"/>
      <c r="RLW289" s="44"/>
      <c r="RLX289" s="44"/>
      <c r="RLY289" s="44"/>
      <c r="RLZ289" s="44"/>
      <c r="RMA289" s="44"/>
      <c r="RMB289" s="44"/>
      <c r="RMC289" s="44"/>
      <c r="RMD289" s="44"/>
      <c r="RME289" s="44"/>
      <c r="RMF289" s="44"/>
      <c r="RMG289" s="44"/>
      <c r="RMH289" s="44"/>
      <c r="RMI289" s="44"/>
      <c r="RMJ289" s="44"/>
      <c r="RMK289" s="44"/>
      <c r="RML289" s="44"/>
      <c r="RMM289" s="44"/>
      <c r="RMN289" s="44"/>
      <c r="RMO289" s="44"/>
      <c r="RMP289" s="44"/>
      <c r="RMQ289" s="44"/>
      <c r="RMR289" s="44"/>
      <c r="RMS289" s="44"/>
      <c r="RMT289" s="44"/>
      <c r="RMU289" s="44"/>
      <c r="RMV289" s="44"/>
      <c r="RMW289" s="44"/>
      <c r="RMX289" s="44"/>
      <c r="RMY289" s="44"/>
      <c r="RMZ289" s="44"/>
      <c r="RNA289" s="44"/>
      <c r="RNB289" s="44"/>
      <c r="RNC289" s="44"/>
      <c r="RND289" s="44"/>
      <c r="RNE289" s="44"/>
      <c r="RNF289" s="44"/>
      <c r="RNG289" s="44"/>
      <c r="RNH289" s="44"/>
      <c r="RNI289" s="44"/>
      <c r="RNJ289" s="44"/>
      <c r="RNK289" s="44"/>
      <c r="RNL289" s="44"/>
      <c r="RNM289" s="44"/>
      <c r="RNN289" s="44"/>
      <c r="RNO289" s="44"/>
      <c r="RNP289" s="44"/>
      <c r="RNQ289" s="44"/>
      <c r="RNR289" s="44"/>
      <c r="RNS289" s="44"/>
      <c r="RNT289" s="44"/>
      <c r="RNU289" s="44"/>
      <c r="RNV289" s="44"/>
      <c r="RNW289" s="44"/>
      <c r="RNX289" s="44"/>
      <c r="RNY289" s="44"/>
      <c r="RNZ289" s="44"/>
      <c r="ROA289" s="44"/>
      <c r="ROB289" s="44"/>
      <c r="ROC289" s="44"/>
      <c r="ROD289" s="44"/>
      <c r="ROE289" s="44"/>
      <c r="ROF289" s="44"/>
      <c r="ROG289" s="44"/>
      <c r="ROH289" s="44"/>
      <c r="ROI289" s="44"/>
      <c r="ROJ289" s="44"/>
      <c r="ROK289" s="44"/>
      <c r="ROL289" s="44"/>
      <c r="ROM289" s="44"/>
      <c r="RON289" s="44"/>
      <c r="ROO289" s="44"/>
      <c r="ROP289" s="44"/>
      <c r="ROQ289" s="44"/>
      <c r="ROR289" s="44"/>
      <c r="ROS289" s="44"/>
      <c r="ROT289" s="44"/>
      <c r="ROU289" s="44"/>
      <c r="ROV289" s="44"/>
      <c r="ROW289" s="44"/>
      <c r="ROX289" s="44"/>
      <c r="ROY289" s="44"/>
      <c r="ROZ289" s="44"/>
      <c r="RPA289" s="44"/>
      <c r="RPB289" s="44"/>
      <c r="RPC289" s="44"/>
      <c r="RPD289" s="44"/>
      <c r="RPE289" s="44"/>
      <c r="RPF289" s="44"/>
      <c r="RPG289" s="44"/>
      <c r="RPH289" s="44"/>
      <c r="RPI289" s="44"/>
      <c r="RPJ289" s="44"/>
      <c r="RPK289" s="44"/>
      <c r="RPL289" s="44"/>
      <c r="RPM289" s="44"/>
      <c r="RPN289" s="44"/>
      <c r="RPO289" s="44"/>
      <c r="RPP289" s="44"/>
      <c r="RPQ289" s="44"/>
      <c r="RPR289" s="44"/>
      <c r="RPS289" s="44"/>
      <c r="RPT289" s="44"/>
      <c r="RPU289" s="44"/>
      <c r="RPV289" s="44"/>
      <c r="RPW289" s="44"/>
      <c r="RPX289" s="44"/>
      <c r="RPY289" s="44"/>
      <c r="RPZ289" s="44"/>
      <c r="RQA289" s="44"/>
      <c r="RQB289" s="44"/>
      <c r="RQC289" s="44"/>
      <c r="RQD289" s="44"/>
      <c r="RQE289" s="44"/>
      <c r="RQF289" s="44"/>
      <c r="RQG289" s="44"/>
      <c r="RQH289" s="44"/>
      <c r="RQI289" s="44"/>
      <c r="RQJ289" s="44"/>
      <c r="RQK289" s="44"/>
      <c r="RQL289" s="44"/>
      <c r="RQM289" s="44"/>
      <c r="RQN289" s="44"/>
      <c r="RQO289" s="44"/>
      <c r="RQP289" s="44"/>
      <c r="RQQ289" s="44"/>
      <c r="RQR289" s="44"/>
      <c r="RQS289" s="44"/>
      <c r="RQT289" s="44"/>
      <c r="RQU289" s="44"/>
      <c r="RQV289" s="44"/>
      <c r="RQW289" s="44"/>
      <c r="RQX289" s="44"/>
      <c r="RQY289" s="44"/>
      <c r="RQZ289" s="44"/>
      <c r="RRA289" s="44"/>
      <c r="RRB289" s="44"/>
      <c r="RRC289" s="44"/>
      <c r="RRD289" s="44"/>
      <c r="RRE289" s="44"/>
      <c r="RRF289" s="44"/>
      <c r="RRG289" s="44"/>
      <c r="RRH289" s="44"/>
      <c r="RRI289" s="44"/>
      <c r="RRJ289" s="44"/>
      <c r="RRK289" s="44"/>
      <c r="RRL289" s="44"/>
      <c r="RRM289" s="44"/>
      <c r="RRN289" s="44"/>
      <c r="RRO289" s="44"/>
      <c r="RRP289" s="44"/>
      <c r="RRQ289" s="44"/>
      <c r="RRR289" s="44"/>
      <c r="RRS289" s="44"/>
      <c r="RRT289" s="44"/>
      <c r="RRU289" s="44"/>
      <c r="RRV289" s="44"/>
      <c r="RRW289" s="44"/>
      <c r="RRX289" s="44"/>
      <c r="RRY289" s="44"/>
      <c r="RRZ289" s="44"/>
      <c r="RSA289" s="44"/>
      <c r="RSB289" s="44"/>
      <c r="RSC289" s="44"/>
      <c r="RSD289" s="44"/>
      <c r="RSE289" s="44"/>
      <c r="RSF289" s="44"/>
      <c r="RSG289" s="44"/>
      <c r="RSH289" s="44"/>
      <c r="RSI289" s="44"/>
      <c r="RSJ289" s="44"/>
      <c r="RSK289" s="44"/>
      <c r="RSL289" s="44"/>
      <c r="RSM289" s="44"/>
      <c r="RSN289" s="44"/>
      <c r="RSO289" s="44"/>
      <c r="RSP289" s="44"/>
      <c r="RSQ289" s="44"/>
      <c r="RSR289" s="44"/>
      <c r="RSS289" s="44"/>
      <c r="RST289" s="44"/>
      <c r="RSU289" s="44"/>
      <c r="RSV289" s="44"/>
      <c r="RSW289" s="44"/>
      <c r="RSX289" s="44"/>
      <c r="RSY289" s="44"/>
      <c r="RSZ289" s="44"/>
      <c r="RTA289" s="44"/>
      <c r="RTB289" s="44"/>
      <c r="RTC289" s="44"/>
      <c r="RTD289" s="44"/>
      <c r="RTE289" s="44"/>
      <c r="RTF289" s="44"/>
      <c r="RTG289" s="44"/>
      <c r="RTH289" s="44"/>
      <c r="RTI289" s="44"/>
      <c r="RTJ289" s="44"/>
      <c r="RTK289" s="44"/>
      <c r="RTL289" s="44"/>
      <c r="RTM289" s="44"/>
      <c r="RTN289" s="44"/>
      <c r="RTO289" s="44"/>
      <c r="RTP289" s="44"/>
      <c r="RTQ289" s="44"/>
      <c r="RTR289" s="44"/>
      <c r="RTS289" s="44"/>
      <c r="RTT289" s="44"/>
      <c r="RTU289" s="44"/>
      <c r="RTV289" s="44"/>
      <c r="RTW289" s="44"/>
      <c r="RTX289" s="44"/>
      <c r="RTY289" s="44"/>
      <c r="RTZ289" s="44"/>
      <c r="RUA289" s="44"/>
      <c r="RUB289" s="44"/>
      <c r="RUC289" s="44"/>
      <c r="RUD289" s="44"/>
      <c r="RUE289" s="44"/>
      <c r="RUF289" s="44"/>
      <c r="RUG289" s="44"/>
      <c r="RUH289" s="44"/>
      <c r="RUI289" s="44"/>
      <c r="RUJ289" s="44"/>
      <c r="RUK289" s="44"/>
      <c r="RUL289" s="44"/>
      <c r="RUM289" s="44"/>
      <c r="RUN289" s="44"/>
      <c r="RUO289" s="44"/>
      <c r="RUP289" s="44"/>
      <c r="RUQ289" s="44"/>
      <c r="RUR289" s="44"/>
      <c r="RUS289" s="44"/>
      <c r="RUT289" s="44"/>
      <c r="RUU289" s="44"/>
      <c r="RUV289" s="44"/>
      <c r="RUW289" s="44"/>
      <c r="RUX289" s="44"/>
      <c r="RUY289" s="44"/>
      <c r="RUZ289" s="44"/>
      <c r="RVA289" s="44"/>
      <c r="RVB289" s="44"/>
      <c r="RVC289" s="44"/>
      <c r="RVD289" s="44"/>
      <c r="RVE289" s="44"/>
      <c r="RVF289" s="44"/>
      <c r="RVG289" s="44"/>
      <c r="RVH289" s="44"/>
      <c r="RVI289" s="44"/>
      <c r="RVJ289" s="44"/>
      <c r="RVK289" s="44"/>
      <c r="RVL289" s="44"/>
      <c r="RVM289" s="44"/>
      <c r="RVN289" s="44"/>
      <c r="RVO289" s="44"/>
      <c r="RVP289" s="44"/>
      <c r="RVQ289" s="44"/>
      <c r="RVR289" s="44"/>
      <c r="RVS289" s="44"/>
      <c r="RVT289" s="44"/>
      <c r="RVU289" s="44"/>
      <c r="RVV289" s="44"/>
      <c r="RVW289" s="44"/>
      <c r="RVX289" s="44"/>
      <c r="RVY289" s="44"/>
      <c r="RVZ289" s="44"/>
      <c r="RWA289" s="44"/>
      <c r="RWB289" s="44"/>
      <c r="RWC289" s="44"/>
      <c r="RWD289" s="44"/>
      <c r="RWE289" s="44"/>
      <c r="RWF289" s="44"/>
      <c r="RWG289" s="44"/>
      <c r="RWH289" s="44"/>
      <c r="RWI289" s="44"/>
      <c r="RWJ289" s="44"/>
      <c r="RWK289" s="44"/>
      <c r="RWL289" s="44"/>
      <c r="RWM289" s="44"/>
      <c r="RWN289" s="44"/>
      <c r="RWO289" s="44"/>
      <c r="RWP289" s="44"/>
      <c r="RWQ289" s="44"/>
      <c r="RWR289" s="44"/>
      <c r="RWS289" s="44"/>
      <c r="RWT289" s="44"/>
      <c r="RWU289" s="44"/>
      <c r="RWV289" s="44"/>
      <c r="RWW289" s="44"/>
      <c r="RWX289" s="44"/>
      <c r="RWY289" s="44"/>
      <c r="RWZ289" s="44"/>
      <c r="RXA289" s="44"/>
      <c r="RXB289" s="44"/>
      <c r="RXC289" s="44"/>
      <c r="RXD289" s="44"/>
      <c r="RXE289" s="44"/>
      <c r="RXF289" s="44"/>
      <c r="RXG289" s="44"/>
      <c r="RXH289" s="44"/>
      <c r="RXI289" s="44"/>
      <c r="RXJ289" s="44"/>
      <c r="RXK289" s="44"/>
      <c r="RXL289" s="44"/>
      <c r="RXM289" s="44"/>
      <c r="RXN289" s="44"/>
      <c r="RXO289" s="44"/>
      <c r="RXP289" s="44"/>
      <c r="RXQ289" s="44"/>
      <c r="RXR289" s="44"/>
      <c r="RXS289" s="44"/>
      <c r="RXT289" s="44"/>
      <c r="RXU289" s="44"/>
      <c r="RXV289" s="44"/>
      <c r="RXW289" s="44"/>
      <c r="RXX289" s="44"/>
      <c r="RXY289" s="44"/>
      <c r="RXZ289" s="44"/>
      <c r="RYA289" s="44"/>
      <c r="RYB289" s="44"/>
      <c r="RYC289" s="44"/>
      <c r="RYD289" s="44"/>
      <c r="RYE289" s="44"/>
      <c r="RYF289" s="44"/>
      <c r="RYG289" s="44"/>
      <c r="RYH289" s="44"/>
      <c r="RYI289" s="44"/>
      <c r="RYJ289" s="44"/>
      <c r="RYK289" s="44"/>
      <c r="RYL289" s="44"/>
      <c r="RYM289" s="44"/>
      <c r="RYN289" s="44"/>
      <c r="RYO289" s="44"/>
      <c r="RYP289" s="44"/>
      <c r="RYQ289" s="44"/>
      <c r="RYR289" s="44"/>
      <c r="RYS289" s="44"/>
      <c r="RYT289" s="44"/>
      <c r="RYU289" s="44"/>
      <c r="RYV289" s="44"/>
      <c r="RYW289" s="44"/>
      <c r="RYX289" s="44"/>
      <c r="RYY289" s="44"/>
      <c r="RYZ289" s="44"/>
      <c r="RZA289" s="44"/>
      <c r="RZB289" s="44"/>
      <c r="RZC289" s="44"/>
      <c r="RZD289" s="44"/>
      <c r="RZE289" s="44"/>
      <c r="RZF289" s="44"/>
      <c r="RZG289" s="44"/>
      <c r="RZH289" s="44"/>
      <c r="RZI289" s="44"/>
      <c r="RZJ289" s="44"/>
      <c r="RZK289" s="44"/>
      <c r="RZL289" s="44"/>
      <c r="RZM289" s="44"/>
      <c r="RZN289" s="44"/>
      <c r="RZO289" s="44"/>
      <c r="RZP289" s="44"/>
      <c r="RZQ289" s="44"/>
      <c r="RZR289" s="44"/>
      <c r="RZS289" s="44"/>
      <c r="RZT289" s="44"/>
      <c r="RZU289" s="44"/>
      <c r="RZV289" s="44"/>
      <c r="RZW289" s="44"/>
      <c r="RZX289" s="44"/>
      <c r="RZY289" s="44"/>
      <c r="RZZ289" s="44"/>
      <c r="SAA289" s="44"/>
      <c r="SAB289" s="44"/>
      <c r="SAC289" s="44"/>
      <c r="SAD289" s="44"/>
      <c r="SAE289" s="44"/>
      <c r="SAF289" s="44"/>
      <c r="SAG289" s="44"/>
      <c r="SAH289" s="44"/>
      <c r="SAI289" s="44"/>
      <c r="SAJ289" s="44"/>
      <c r="SAK289" s="44"/>
      <c r="SAL289" s="44"/>
      <c r="SAM289" s="44"/>
      <c r="SAN289" s="44"/>
      <c r="SAO289" s="44"/>
      <c r="SAP289" s="44"/>
      <c r="SAQ289" s="44"/>
      <c r="SAR289" s="44"/>
      <c r="SAS289" s="44"/>
      <c r="SAT289" s="44"/>
      <c r="SAU289" s="44"/>
      <c r="SAV289" s="44"/>
      <c r="SAW289" s="44"/>
      <c r="SAX289" s="44"/>
      <c r="SAY289" s="44"/>
      <c r="SAZ289" s="44"/>
      <c r="SBA289" s="44"/>
      <c r="SBB289" s="44"/>
      <c r="SBC289" s="44"/>
      <c r="SBD289" s="44"/>
      <c r="SBE289" s="44"/>
      <c r="SBF289" s="44"/>
      <c r="SBG289" s="44"/>
      <c r="SBH289" s="44"/>
      <c r="SBI289" s="44"/>
      <c r="SBJ289" s="44"/>
      <c r="SBK289" s="44"/>
      <c r="SBL289" s="44"/>
      <c r="SBM289" s="44"/>
      <c r="SBN289" s="44"/>
      <c r="SBO289" s="44"/>
      <c r="SBP289" s="44"/>
      <c r="SBQ289" s="44"/>
      <c r="SBR289" s="44"/>
      <c r="SBS289" s="44"/>
      <c r="SBT289" s="44"/>
      <c r="SBU289" s="44"/>
      <c r="SBV289" s="44"/>
      <c r="SBW289" s="44"/>
      <c r="SBX289" s="44"/>
      <c r="SBY289" s="44"/>
      <c r="SBZ289" s="44"/>
      <c r="SCA289" s="44"/>
      <c r="SCB289" s="44"/>
      <c r="SCC289" s="44"/>
      <c r="SCD289" s="44"/>
      <c r="SCE289" s="44"/>
      <c r="SCF289" s="44"/>
      <c r="SCG289" s="44"/>
      <c r="SCH289" s="44"/>
      <c r="SCI289" s="44"/>
      <c r="SCJ289" s="44"/>
      <c r="SCK289" s="44"/>
      <c r="SCL289" s="44"/>
      <c r="SCM289" s="44"/>
      <c r="SCN289" s="44"/>
      <c r="SCO289" s="44"/>
      <c r="SCP289" s="44"/>
      <c r="SCQ289" s="44"/>
      <c r="SCR289" s="44"/>
      <c r="SCS289" s="44"/>
      <c r="SCT289" s="44"/>
      <c r="SCU289" s="44"/>
      <c r="SCV289" s="44"/>
      <c r="SCW289" s="44"/>
      <c r="SCX289" s="44"/>
      <c r="SCY289" s="44"/>
      <c r="SCZ289" s="44"/>
      <c r="SDA289" s="44"/>
      <c r="SDB289" s="44"/>
      <c r="SDC289" s="44"/>
      <c r="SDD289" s="44"/>
      <c r="SDE289" s="44"/>
      <c r="SDF289" s="44"/>
      <c r="SDG289" s="44"/>
      <c r="SDH289" s="44"/>
      <c r="SDI289" s="44"/>
      <c r="SDJ289" s="44"/>
      <c r="SDK289" s="44"/>
      <c r="SDL289" s="44"/>
      <c r="SDM289" s="44"/>
      <c r="SDN289" s="44"/>
      <c r="SDO289" s="44"/>
      <c r="SDP289" s="44"/>
      <c r="SDQ289" s="44"/>
      <c r="SDR289" s="44"/>
      <c r="SDS289" s="44"/>
      <c r="SDT289" s="44"/>
      <c r="SDU289" s="44"/>
      <c r="SDV289" s="44"/>
      <c r="SDW289" s="44"/>
      <c r="SDX289" s="44"/>
      <c r="SDY289" s="44"/>
      <c r="SDZ289" s="44"/>
      <c r="SEA289" s="44"/>
      <c r="SEB289" s="44"/>
      <c r="SEC289" s="44"/>
      <c r="SED289" s="44"/>
      <c r="SEE289" s="44"/>
      <c r="SEF289" s="44"/>
      <c r="SEG289" s="44"/>
      <c r="SEH289" s="44"/>
      <c r="SEI289" s="44"/>
      <c r="SEJ289" s="44"/>
      <c r="SEK289" s="44"/>
      <c r="SEL289" s="44"/>
      <c r="SEM289" s="44"/>
      <c r="SEN289" s="44"/>
      <c r="SEO289" s="44"/>
      <c r="SEP289" s="44"/>
      <c r="SEQ289" s="44"/>
      <c r="SER289" s="44"/>
      <c r="SES289" s="44"/>
      <c r="SET289" s="44"/>
      <c r="SEU289" s="44"/>
      <c r="SEV289" s="44"/>
      <c r="SEW289" s="44"/>
      <c r="SEX289" s="44"/>
      <c r="SEY289" s="44"/>
      <c r="SEZ289" s="44"/>
      <c r="SFA289" s="44"/>
      <c r="SFB289" s="44"/>
      <c r="SFC289" s="44"/>
      <c r="SFD289" s="44"/>
      <c r="SFE289" s="44"/>
      <c r="SFF289" s="44"/>
      <c r="SFG289" s="44"/>
      <c r="SFH289" s="44"/>
      <c r="SFI289" s="44"/>
      <c r="SFJ289" s="44"/>
      <c r="SFK289" s="44"/>
      <c r="SFL289" s="44"/>
      <c r="SFM289" s="44"/>
      <c r="SFN289" s="44"/>
      <c r="SFO289" s="44"/>
      <c r="SFP289" s="44"/>
      <c r="SFQ289" s="44"/>
      <c r="SFR289" s="44"/>
      <c r="SFS289" s="44"/>
      <c r="SFT289" s="44"/>
      <c r="SFU289" s="44"/>
      <c r="SFV289" s="44"/>
      <c r="SFW289" s="44"/>
      <c r="SFX289" s="44"/>
      <c r="SFY289" s="44"/>
      <c r="SFZ289" s="44"/>
      <c r="SGA289" s="44"/>
      <c r="SGB289" s="44"/>
      <c r="SGC289" s="44"/>
      <c r="SGD289" s="44"/>
      <c r="SGE289" s="44"/>
      <c r="SGF289" s="44"/>
      <c r="SGG289" s="44"/>
      <c r="SGH289" s="44"/>
      <c r="SGI289" s="44"/>
      <c r="SGJ289" s="44"/>
      <c r="SGK289" s="44"/>
      <c r="SGL289" s="44"/>
      <c r="SGM289" s="44"/>
      <c r="SGN289" s="44"/>
      <c r="SGO289" s="44"/>
      <c r="SGP289" s="44"/>
      <c r="SGQ289" s="44"/>
      <c r="SGR289" s="44"/>
      <c r="SGS289" s="44"/>
      <c r="SGT289" s="44"/>
      <c r="SGU289" s="44"/>
      <c r="SGV289" s="44"/>
      <c r="SGW289" s="44"/>
      <c r="SGX289" s="44"/>
      <c r="SGY289" s="44"/>
      <c r="SGZ289" s="44"/>
      <c r="SHA289" s="44"/>
      <c r="SHB289" s="44"/>
      <c r="SHC289" s="44"/>
      <c r="SHD289" s="44"/>
      <c r="SHE289" s="44"/>
      <c r="SHF289" s="44"/>
      <c r="SHG289" s="44"/>
      <c r="SHH289" s="44"/>
      <c r="SHI289" s="44"/>
      <c r="SHJ289" s="44"/>
      <c r="SHK289" s="44"/>
      <c r="SHL289" s="44"/>
      <c r="SHM289" s="44"/>
      <c r="SHN289" s="44"/>
      <c r="SHO289" s="44"/>
      <c r="SHP289" s="44"/>
      <c r="SHQ289" s="44"/>
      <c r="SHR289" s="44"/>
      <c r="SHS289" s="44"/>
      <c r="SHT289" s="44"/>
      <c r="SHU289" s="44"/>
      <c r="SHV289" s="44"/>
      <c r="SHW289" s="44"/>
      <c r="SHX289" s="44"/>
      <c r="SHY289" s="44"/>
      <c r="SHZ289" s="44"/>
      <c r="SIA289" s="44"/>
      <c r="SIB289" s="44"/>
      <c r="SIC289" s="44"/>
      <c r="SID289" s="44"/>
      <c r="SIE289" s="44"/>
      <c r="SIF289" s="44"/>
      <c r="SIG289" s="44"/>
      <c r="SIH289" s="44"/>
      <c r="SII289" s="44"/>
      <c r="SIJ289" s="44"/>
      <c r="SIK289" s="44"/>
      <c r="SIL289" s="44"/>
      <c r="SIM289" s="44"/>
      <c r="SIN289" s="44"/>
      <c r="SIO289" s="44"/>
      <c r="SIP289" s="44"/>
      <c r="SIQ289" s="44"/>
      <c r="SIR289" s="44"/>
      <c r="SIS289" s="44"/>
      <c r="SIT289" s="44"/>
      <c r="SIU289" s="44"/>
      <c r="SIV289" s="44"/>
      <c r="SIW289" s="44"/>
      <c r="SIX289" s="44"/>
      <c r="SIY289" s="44"/>
      <c r="SIZ289" s="44"/>
      <c r="SJA289" s="44"/>
      <c r="SJB289" s="44"/>
      <c r="SJC289" s="44"/>
      <c r="SJD289" s="44"/>
      <c r="SJE289" s="44"/>
      <c r="SJF289" s="44"/>
      <c r="SJG289" s="44"/>
      <c r="SJH289" s="44"/>
      <c r="SJI289" s="44"/>
      <c r="SJJ289" s="44"/>
      <c r="SJK289" s="44"/>
      <c r="SJL289" s="44"/>
      <c r="SJM289" s="44"/>
      <c r="SJN289" s="44"/>
      <c r="SJO289" s="44"/>
      <c r="SJP289" s="44"/>
      <c r="SJQ289" s="44"/>
      <c r="SJR289" s="44"/>
      <c r="SJS289" s="44"/>
      <c r="SJT289" s="44"/>
      <c r="SJU289" s="44"/>
      <c r="SJV289" s="44"/>
      <c r="SJW289" s="44"/>
      <c r="SJX289" s="44"/>
      <c r="SJY289" s="44"/>
      <c r="SJZ289" s="44"/>
      <c r="SKA289" s="44"/>
      <c r="SKB289" s="44"/>
      <c r="SKC289" s="44"/>
      <c r="SKD289" s="44"/>
      <c r="SKE289" s="44"/>
      <c r="SKF289" s="44"/>
      <c r="SKG289" s="44"/>
      <c r="SKH289" s="44"/>
      <c r="SKI289" s="44"/>
      <c r="SKJ289" s="44"/>
      <c r="SKK289" s="44"/>
      <c r="SKL289" s="44"/>
      <c r="SKM289" s="44"/>
      <c r="SKN289" s="44"/>
      <c r="SKO289" s="44"/>
      <c r="SKP289" s="44"/>
      <c r="SKQ289" s="44"/>
      <c r="SKR289" s="44"/>
      <c r="SKS289" s="44"/>
      <c r="SKT289" s="44"/>
      <c r="SKU289" s="44"/>
      <c r="SKV289" s="44"/>
      <c r="SKW289" s="44"/>
      <c r="SKX289" s="44"/>
      <c r="SKY289" s="44"/>
      <c r="SKZ289" s="44"/>
      <c r="SLA289" s="44"/>
      <c r="SLB289" s="44"/>
      <c r="SLC289" s="44"/>
      <c r="SLD289" s="44"/>
      <c r="SLE289" s="44"/>
      <c r="SLF289" s="44"/>
      <c r="SLG289" s="44"/>
      <c r="SLH289" s="44"/>
      <c r="SLI289" s="44"/>
      <c r="SLJ289" s="44"/>
      <c r="SLK289" s="44"/>
      <c r="SLL289" s="44"/>
      <c r="SLM289" s="44"/>
      <c r="SLN289" s="44"/>
      <c r="SLO289" s="44"/>
      <c r="SLP289" s="44"/>
      <c r="SLQ289" s="44"/>
      <c r="SLR289" s="44"/>
      <c r="SLS289" s="44"/>
      <c r="SLT289" s="44"/>
      <c r="SLU289" s="44"/>
      <c r="SLV289" s="44"/>
      <c r="SLW289" s="44"/>
      <c r="SLX289" s="44"/>
      <c r="SLY289" s="44"/>
      <c r="SLZ289" s="44"/>
      <c r="SMA289" s="44"/>
      <c r="SMB289" s="44"/>
      <c r="SMC289" s="44"/>
      <c r="SMD289" s="44"/>
      <c r="SME289" s="44"/>
      <c r="SMF289" s="44"/>
      <c r="SMG289" s="44"/>
      <c r="SMH289" s="44"/>
      <c r="SMI289" s="44"/>
      <c r="SMJ289" s="44"/>
      <c r="SMK289" s="44"/>
      <c r="SML289" s="44"/>
      <c r="SMM289" s="44"/>
      <c r="SMN289" s="44"/>
      <c r="SMO289" s="44"/>
      <c r="SMP289" s="44"/>
      <c r="SMQ289" s="44"/>
      <c r="SMR289" s="44"/>
      <c r="SMS289" s="44"/>
      <c r="SMT289" s="44"/>
      <c r="SMU289" s="44"/>
      <c r="SMV289" s="44"/>
      <c r="SMW289" s="44"/>
      <c r="SMX289" s="44"/>
      <c r="SMY289" s="44"/>
      <c r="SMZ289" s="44"/>
      <c r="SNA289" s="44"/>
      <c r="SNB289" s="44"/>
      <c r="SNC289" s="44"/>
      <c r="SND289" s="44"/>
      <c r="SNE289" s="44"/>
      <c r="SNF289" s="44"/>
      <c r="SNG289" s="44"/>
      <c r="SNH289" s="44"/>
      <c r="SNI289" s="44"/>
      <c r="SNJ289" s="44"/>
      <c r="SNK289" s="44"/>
      <c r="SNL289" s="44"/>
      <c r="SNM289" s="44"/>
      <c r="SNN289" s="44"/>
      <c r="SNO289" s="44"/>
      <c r="SNP289" s="44"/>
      <c r="SNQ289" s="44"/>
      <c r="SNR289" s="44"/>
      <c r="SNS289" s="44"/>
      <c r="SNT289" s="44"/>
      <c r="SNU289" s="44"/>
      <c r="SNV289" s="44"/>
      <c r="SNW289" s="44"/>
      <c r="SNX289" s="44"/>
      <c r="SNY289" s="44"/>
      <c r="SNZ289" s="44"/>
      <c r="SOA289" s="44"/>
      <c r="SOB289" s="44"/>
      <c r="SOC289" s="44"/>
      <c r="SOD289" s="44"/>
      <c r="SOE289" s="44"/>
      <c r="SOF289" s="44"/>
      <c r="SOG289" s="44"/>
      <c r="SOH289" s="44"/>
      <c r="SOI289" s="44"/>
      <c r="SOJ289" s="44"/>
      <c r="SOK289" s="44"/>
      <c r="SOL289" s="44"/>
      <c r="SOM289" s="44"/>
      <c r="SON289" s="44"/>
      <c r="SOO289" s="44"/>
      <c r="SOP289" s="44"/>
      <c r="SOQ289" s="44"/>
      <c r="SOR289" s="44"/>
      <c r="SOS289" s="44"/>
      <c r="SOT289" s="44"/>
      <c r="SOU289" s="44"/>
      <c r="SOV289" s="44"/>
      <c r="SOW289" s="44"/>
      <c r="SOX289" s="44"/>
      <c r="SOY289" s="44"/>
      <c r="SOZ289" s="44"/>
      <c r="SPA289" s="44"/>
      <c r="SPB289" s="44"/>
      <c r="SPC289" s="44"/>
      <c r="SPD289" s="44"/>
      <c r="SPE289" s="44"/>
      <c r="SPF289" s="44"/>
      <c r="SPG289" s="44"/>
      <c r="SPH289" s="44"/>
      <c r="SPI289" s="44"/>
      <c r="SPJ289" s="44"/>
      <c r="SPK289" s="44"/>
      <c r="SPL289" s="44"/>
      <c r="SPM289" s="44"/>
      <c r="SPN289" s="44"/>
      <c r="SPO289" s="44"/>
      <c r="SPP289" s="44"/>
      <c r="SPQ289" s="44"/>
      <c r="SPR289" s="44"/>
      <c r="SPS289" s="44"/>
      <c r="SPT289" s="44"/>
      <c r="SPU289" s="44"/>
      <c r="SPV289" s="44"/>
      <c r="SPW289" s="44"/>
      <c r="SPX289" s="44"/>
      <c r="SPY289" s="44"/>
      <c r="SPZ289" s="44"/>
      <c r="SQA289" s="44"/>
      <c r="SQB289" s="44"/>
      <c r="SQC289" s="44"/>
      <c r="SQD289" s="44"/>
      <c r="SQE289" s="44"/>
      <c r="SQF289" s="44"/>
      <c r="SQG289" s="44"/>
      <c r="SQH289" s="44"/>
      <c r="SQI289" s="44"/>
      <c r="SQJ289" s="44"/>
      <c r="SQK289" s="44"/>
      <c r="SQL289" s="44"/>
      <c r="SQM289" s="44"/>
      <c r="SQN289" s="44"/>
      <c r="SQO289" s="44"/>
      <c r="SQP289" s="44"/>
      <c r="SQQ289" s="44"/>
      <c r="SQR289" s="44"/>
      <c r="SQS289" s="44"/>
      <c r="SQT289" s="44"/>
      <c r="SQU289" s="44"/>
      <c r="SQV289" s="44"/>
      <c r="SQW289" s="44"/>
      <c r="SQX289" s="44"/>
      <c r="SQY289" s="44"/>
      <c r="SQZ289" s="44"/>
      <c r="SRA289" s="44"/>
      <c r="SRB289" s="44"/>
      <c r="SRC289" s="44"/>
      <c r="SRD289" s="44"/>
      <c r="SRE289" s="44"/>
      <c r="SRF289" s="44"/>
      <c r="SRG289" s="44"/>
      <c r="SRH289" s="44"/>
      <c r="SRI289" s="44"/>
      <c r="SRJ289" s="44"/>
      <c r="SRK289" s="44"/>
      <c r="SRL289" s="44"/>
      <c r="SRM289" s="44"/>
      <c r="SRN289" s="44"/>
      <c r="SRO289" s="44"/>
      <c r="SRP289" s="44"/>
      <c r="SRQ289" s="44"/>
      <c r="SRR289" s="44"/>
      <c r="SRS289" s="44"/>
      <c r="SRT289" s="44"/>
      <c r="SRU289" s="44"/>
      <c r="SRV289" s="44"/>
      <c r="SRW289" s="44"/>
      <c r="SRX289" s="44"/>
      <c r="SRY289" s="44"/>
      <c r="SRZ289" s="44"/>
      <c r="SSA289" s="44"/>
      <c r="SSB289" s="44"/>
      <c r="SSC289" s="44"/>
      <c r="SSD289" s="44"/>
      <c r="SSE289" s="44"/>
      <c r="SSF289" s="44"/>
      <c r="SSG289" s="44"/>
      <c r="SSH289" s="44"/>
      <c r="SSI289" s="44"/>
      <c r="SSJ289" s="44"/>
      <c r="SSK289" s="44"/>
      <c r="SSL289" s="44"/>
      <c r="SSM289" s="44"/>
      <c r="SSN289" s="44"/>
      <c r="SSO289" s="44"/>
      <c r="SSP289" s="44"/>
      <c r="SSQ289" s="44"/>
      <c r="SSR289" s="44"/>
      <c r="SSS289" s="44"/>
      <c r="SST289" s="44"/>
      <c r="SSU289" s="44"/>
      <c r="SSV289" s="44"/>
      <c r="SSW289" s="44"/>
      <c r="SSX289" s="44"/>
      <c r="SSY289" s="44"/>
      <c r="SSZ289" s="44"/>
      <c r="STA289" s="44"/>
      <c r="STB289" s="44"/>
      <c r="STC289" s="44"/>
      <c r="STD289" s="44"/>
      <c r="STE289" s="44"/>
      <c r="STF289" s="44"/>
      <c r="STG289" s="44"/>
      <c r="STH289" s="44"/>
      <c r="STI289" s="44"/>
      <c r="STJ289" s="44"/>
      <c r="STK289" s="44"/>
      <c r="STL289" s="44"/>
      <c r="STM289" s="44"/>
      <c r="STN289" s="44"/>
      <c r="STO289" s="44"/>
      <c r="STP289" s="44"/>
      <c r="STQ289" s="44"/>
      <c r="STR289" s="44"/>
      <c r="STS289" s="44"/>
      <c r="STT289" s="44"/>
      <c r="STU289" s="44"/>
      <c r="STV289" s="44"/>
      <c r="STW289" s="44"/>
      <c r="STX289" s="44"/>
      <c r="STY289" s="44"/>
      <c r="STZ289" s="44"/>
      <c r="SUA289" s="44"/>
      <c r="SUB289" s="44"/>
      <c r="SUC289" s="44"/>
      <c r="SUD289" s="44"/>
      <c r="SUE289" s="44"/>
      <c r="SUF289" s="44"/>
      <c r="SUG289" s="44"/>
      <c r="SUH289" s="44"/>
      <c r="SUI289" s="44"/>
      <c r="SUJ289" s="44"/>
      <c r="SUK289" s="44"/>
      <c r="SUL289" s="44"/>
      <c r="SUM289" s="44"/>
      <c r="SUN289" s="44"/>
      <c r="SUO289" s="44"/>
      <c r="SUP289" s="44"/>
      <c r="SUQ289" s="44"/>
      <c r="SUR289" s="44"/>
      <c r="SUS289" s="44"/>
      <c r="SUT289" s="44"/>
      <c r="SUU289" s="44"/>
      <c r="SUV289" s="44"/>
      <c r="SUW289" s="44"/>
      <c r="SUX289" s="44"/>
      <c r="SUY289" s="44"/>
      <c r="SUZ289" s="44"/>
      <c r="SVA289" s="44"/>
      <c r="SVB289" s="44"/>
      <c r="SVC289" s="44"/>
      <c r="SVD289" s="44"/>
      <c r="SVE289" s="44"/>
      <c r="SVF289" s="44"/>
      <c r="SVG289" s="44"/>
      <c r="SVH289" s="44"/>
      <c r="SVI289" s="44"/>
      <c r="SVJ289" s="44"/>
      <c r="SVK289" s="44"/>
      <c r="SVL289" s="44"/>
      <c r="SVM289" s="44"/>
      <c r="SVN289" s="44"/>
      <c r="SVO289" s="44"/>
      <c r="SVP289" s="44"/>
      <c r="SVQ289" s="44"/>
      <c r="SVR289" s="44"/>
      <c r="SVS289" s="44"/>
      <c r="SVT289" s="44"/>
      <c r="SVU289" s="44"/>
      <c r="SVV289" s="44"/>
      <c r="SVW289" s="44"/>
      <c r="SVX289" s="44"/>
      <c r="SVY289" s="44"/>
      <c r="SVZ289" s="44"/>
      <c r="SWA289" s="44"/>
      <c r="SWB289" s="44"/>
      <c r="SWC289" s="44"/>
      <c r="SWD289" s="44"/>
      <c r="SWE289" s="44"/>
      <c r="SWF289" s="44"/>
      <c r="SWG289" s="44"/>
      <c r="SWH289" s="44"/>
      <c r="SWI289" s="44"/>
      <c r="SWJ289" s="44"/>
      <c r="SWK289" s="44"/>
      <c r="SWL289" s="44"/>
      <c r="SWM289" s="44"/>
      <c r="SWN289" s="44"/>
      <c r="SWO289" s="44"/>
      <c r="SWP289" s="44"/>
      <c r="SWQ289" s="44"/>
      <c r="SWR289" s="44"/>
      <c r="SWS289" s="44"/>
      <c r="SWT289" s="44"/>
      <c r="SWU289" s="44"/>
      <c r="SWV289" s="44"/>
      <c r="SWW289" s="44"/>
      <c r="SWX289" s="44"/>
      <c r="SWY289" s="44"/>
      <c r="SWZ289" s="44"/>
      <c r="SXA289" s="44"/>
      <c r="SXB289" s="44"/>
      <c r="SXC289" s="44"/>
      <c r="SXD289" s="44"/>
      <c r="SXE289" s="44"/>
      <c r="SXF289" s="44"/>
      <c r="SXG289" s="44"/>
      <c r="SXH289" s="44"/>
      <c r="SXI289" s="44"/>
      <c r="SXJ289" s="44"/>
      <c r="SXK289" s="44"/>
      <c r="SXL289" s="44"/>
      <c r="SXM289" s="44"/>
      <c r="SXN289" s="44"/>
      <c r="SXO289" s="44"/>
      <c r="SXP289" s="44"/>
      <c r="SXQ289" s="44"/>
      <c r="SXR289" s="44"/>
      <c r="SXS289" s="44"/>
      <c r="SXT289" s="44"/>
      <c r="SXU289" s="44"/>
      <c r="SXV289" s="44"/>
      <c r="SXW289" s="44"/>
      <c r="SXX289" s="44"/>
      <c r="SXY289" s="44"/>
      <c r="SXZ289" s="44"/>
      <c r="SYA289" s="44"/>
      <c r="SYB289" s="44"/>
      <c r="SYC289" s="44"/>
      <c r="SYD289" s="44"/>
      <c r="SYE289" s="44"/>
      <c r="SYF289" s="44"/>
      <c r="SYG289" s="44"/>
      <c r="SYH289" s="44"/>
      <c r="SYI289" s="44"/>
      <c r="SYJ289" s="44"/>
      <c r="SYK289" s="44"/>
      <c r="SYL289" s="44"/>
      <c r="SYM289" s="44"/>
      <c r="SYN289" s="44"/>
      <c r="SYO289" s="44"/>
      <c r="SYP289" s="44"/>
      <c r="SYQ289" s="44"/>
      <c r="SYR289" s="44"/>
      <c r="SYS289" s="44"/>
      <c r="SYT289" s="44"/>
      <c r="SYU289" s="44"/>
      <c r="SYV289" s="44"/>
      <c r="SYW289" s="44"/>
      <c r="SYX289" s="44"/>
      <c r="SYY289" s="44"/>
      <c r="SYZ289" s="44"/>
      <c r="SZA289" s="44"/>
      <c r="SZB289" s="44"/>
      <c r="SZC289" s="44"/>
      <c r="SZD289" s="44"/>
      <c r="SZE289" s="44"/>
      <c r="SZF289" s="44"/>
      <c r="SZG289" s="44"/>
      <c r="SZH289" s="44"/>
      <c r="SZI289" s="44"/>
      <c r="SZJ289" s="44"/>
      <c r="SZK289" s="44"/>
      <c r="SZL289" s="44"/>
      <c r="SZM289" s="44"/>
      <c r="SZN289" s="44"/>
      <c r="SZO289" s="44"/>
      <c r="SZP289" s="44"/>
      <c r="SZQ289" s="44"/>
      <c r="SZR289" s="44"/>
      <c r="SZS289" s="44"/>
      <c r="SZT289" s="44"/>
      <c r="SZU289" s="44"/>
      <c r="SZV289" s="44"/>
      <c r="SZW289" s="44"/>
      <c r="SZX289" s="44"/>
      <c r="SZY289" s="44"/>
      <c r="SZZ289" s="44"/>
      <c r="TAA289" s="44"/>
      <c r="TAB289" s="44"/>
      <c r="TAC289" s="44"/>
      <c r="TAD289" s="44"/>
      <c r="TAE289" s="44"/>
      <c r="TAF289" s="44"/>
      <c r="TAG289" s="44"/>
      <c r="TAH289" s="44"/>
      <c r="TAI289" s="44"/>
      <c r="TAJ289" s="44"/>
      <c r="TAK289" s="44"/>
      <c r="TAL289" s="44"/>
      <c r="TAM289" s="44"/>
      <c r="TAN289" s="44"/>
      <c r="TAO289" s="44"/>
      <c r="TAP289" s="44"/>
      <c r="TAQ289" s="44"/>
      <c r="TAR289" s="44"/>
      <c r="TAS289" s="44"/>
      <c r="TAT289" s="44"/>
      <c r="TAU289" s="44"/>
      <c r="TAV289" s="44"/>
      <c r="TAW289" s="44"/>
      <c r="TAX289" s="44"/>
      <c r="TAY289" s="44"/>
      <c r="TAZ289" s="44"/>
      <c r="TBA289" s="44"/>
      <c r="TBB289" s="44"/>
      <c r="TBC289" s="44"/>
      <c r="TBD289" s="44"/>
      <c r="TBE289" s="44"/>
      <c r="TBF289" s="44"/>
      <c r="TBG289" s="44"/>
      <c r="TBH289" s="44"/>
      <c r="TBI289" s="44"/>
      <c r="TBJ289" s="44"/>
      <c r="TBK289" s="44"/>
      <c r="TBL289" s="44"/>
      <c r="TBM289" s="44"/>
      <c r="TBN289" s="44"/>
      <c r="TBO289" s="44"/>
      <c r="TBP289" s="44"/>
      <c r="TBQ289" s="44"/>
      <c r="TBR289" s="44"/>
      <c r="TBS289" s="44"/>
      <c r="TBT289" s="44"/>
      <c r="TBU289" s="44"/>
      <c r="TBV289" s="44"/>
      <c r="TBW289" s="44"/>
      <c r="TBX289" s="44"/>
      <c r="TBY289" s="44"/>
      <c r="TBZ289" s="44"/>
      <c r="TCA289" s="44"/>
      <c r="TCB289" s="44"/>
      <c r="TCC289" s="44"/>
      <c r="TCD289" s="44"/>
      <c r="TCE289" s="44"/>
      <c r="TCF289" s="44"/>
      <c r="TCG289" s="44"/>
      <c r="TCH289" s="44"/>
      <c r="TCI289" s="44"/>
      <c r="TCJ289" s="44"/>
      <c r="TCK289" s="44"/>
      <c r="TCL289" s="44"/>
      <c r="TCM289" s="44"/>
      <c r="TCN289" s="44"/>
      <c r="TCO289" s="44"/>
      <c r="TCP289" s="44"/>
      <c r="TCQ289" s="44"/>
      <c r="TCR289" s="44"/>
      <c r="TCS289" s="44"/>
      <c r="TCT289" s="44"/>
      <c r="TCU289" s="44"/>
      <c r="TCV289" s="44"/>
      <c r="TCW289" s="44"/>
      <c r="TCX289" s="44"/>
      <c r="TCY289" s="44"/>
      <c r="TCZ289" s="44"/>
      <c r="TDA289" s="44"/>
      <c r="TDB289" s="44"/>
      <c r="TDC289" s="44"/>
      <c r="TDD289" s="44"/>
      <c r="TDE289" s="44"/>
      <c r="TDF289" s="44"/>
      <c r="TDG289" s="44"/>
      <c r="TDH289" s="44"/>
      <c r="TDI289" s="44"/>
      <c r="TDJ289" s="44"/>
      <c r="TDK289" s="44"/>
      <c r="TDL289" s="44"/>
      <c r="TDM289" s="44"/>
      <c r="TDN289" s="44"/>
      <c r="TDO289" s="44"/>
      <c r="TDP289" s="44"/>
      <c r="TDQ289" s="44"/>
      <c r="TDR289" s="44"/>
      <c r="TDS289" s="44"/>
      <c r="TDT289" s="44"/>
      <c r="TDU289" s="44"/>
      <c r="TDV289" s="44"/>
      <c r="TDW289" s="44"/>
      <c r="TDX289" s="44"/>
      <c r="TDY289" s="44"/>
      <c r="TDZ289" s="44"/>
      <c r="TEA289" s="44"/>
      <c r="TEB289" s="44"/>
      <c r="TEC289" s="44"/>
      <c r="TED289" s="44"/>
      <c r="TEE289" s="44"/>
      <c r="TEF289" s="44"/>
      <c r="TEG289" s="44"/>
      <c r="TEH289" s="44"/>
      <c r="TEI289" s="44"/>
      <c r="TEJ289" s="44"/>
      <c r="TEK289" s="44"/>
      <c r="TEL289" s="44"/>
      <c r="TEM289" s="44"/>
      <c r="TEN289" s="44"/>
      <c r="TEO289" s="44"/>
      <c r="TEP289" s="44"/>
      <c r="TEQ289" s="44"/>
      <c r="TER289" s="44"/>
      <c r="TES289" s="44"/>
      <c r="TET289" s="44"/>
      <c r="TEU289" s="44"/>
      <c r="TEV289" s="44"/>
      <c r="TEW289" s="44"/>
      <c r="TEX289" s="44"/>
      <c r="TEY289" s="44"/>
      <c r="TEZ289" s="44"/>
      <c r="TFA289" s="44"/>
      <c r="TFB289" s="44"/>
      <c r="TFC289" s="44"/>
      <c r="TFD289" s="44"/>
      <c r="TFE289" s="44"/>
      <c r="TFF289" s="44"/>
      <c r="TFG289" s="44"/>
      <c r="TFH289" s="44"/>
      <c r="TFI289" s="44"/>
      <c r="TFJ289" s="44"/>
      <c r="TFK289" s="44"/>
      <c r="TFL289" s="44"/>
      <c r="TFM289" s="44"/>
      <c r="TFN289" s="44"/>
      <c r="TFO289" s="44"/>
      <c r="TFP289" s="44"/>
      <c r="TFQ289" s="44"/>
      <c r="TFR289" s="44"/>
      <c r="TFS289" s="44"/>
      <c r="TFT289" s="44"/>
      <c r="TFU289" s="44"/>
      <c r="TFV289" s="44"/>
      <c r="TFW289" s="44"/>
      <c r="TFX289" s="44"/>
      <c r="TFY289" s="44"/>
      <c r="TFZ289" s="44"/>
      <c r="TGA289" s="44"/>
      <c r="TGB289" s="44"/>
      <c r="TGC289" s="44"/>
      <c r="TGD289" s="44"/>
      <c r="TGE289" s="44"/>
      <c r="TGF289" s="44"/>
      <c r="TGG289" s="44"/>
      <c r="TGH289" s="44"/>
      <c r="TGI289" s="44"/>
      <c r="TGJ289" s="44"/>
      <c r="TGK289" s="44"/>
      <c r="TGL289" s="44"/>
      <c r="TGM289" s="44"/>
      <c r="TGN289" s="44"/>
      <c r="TGO289" s="44"/>
      <c r="TGP289" s="44"/>
      <c r="TGQ289" s="44"/>
      <c r="TGR289" s="44"/>
      <c r="TGS289" s="44"/>
      <c r="TGT289" s="44"/>
      <c r="TGU289" s="44"/>
      <c r="TGV289" s="44"/>
      <c r="TGW289" s="44"/>
      <c r="TGX289" s="44"/>
      <c r="TGY289" s="44"/>
      <c r="TGZ289" s="44"/>
      <c r="THA289" s="44"/>
      <c r="THB289" s="44"/>
      <c r="THC289" s="44"/>
      <c r="THD289" s="44"/>
      <c r="THE289" s="44"/>
      <c r="THF289" s="44"/>
      <c r="THG289" s="44"/>
      <c r="THH289" s="44"/>
      <c r="THI289" s="44"/>
      <c r="THJ289" s="44"/>
      <c r="THK289" s="44"/>
      <c r="THL289" s="44"/>
      <c r="THM289" s="44"/>
      <c r="THN289" s="44"/>
      <c r="THO289" s="44"/>
      <c r="THP289" s="44"/>
      <c r="THQ289" s="44"/>
      <c r="THR289" s="44"/>
      <c r="THS289" s="44"/>
      <c r="THT289" s="44"/>
      <c r="THU289" s="44"/>
      <c r="THV289" s="44"/>
      <c r="THW289" s="44"/>
      <c r="THX289" s="44"/>
      <c r="THY289" s="44"/>
      <c r="THZ289" s="44"/>
      <c r="TIA289" s="44"/>
      <c r="TIB289" s="44"/>
      <c r="TIC289" s="44"/>
      <c r="TID289" s="44"/>
      <c r="TIE289" s="44"/>
      <c r="TIF289" s="44"/>
      <c r="TIG289" s="44"/>
      <c r="TIH289" s="44"/>
      <c r="TII289" s="44"/>
      <c r="TIJ289" s="44"/>
      <c r="TIK289" s="44"/>
      <c r="TIL289" s="44"/>
      <c r="TIM289" s="44"/>
      <c r="TIN289" s="44"/>
      <c r="TIO289" s="44"/>
      <c r="TIP289" s="44"/>
      <c r="TIQ289" s="44"/>
      <c r="TIR289" s="44"/>
      <c r="TIS289" s="44"/>
      <c r="TIT289" s="44"/>
      <c r="TIU289" s="44"/>
      <c r="TIV289" s="44"/>
      <c r="TIW289" s="44"/>
      <c r="TIX289" s="44"/>
      <c r="TIY289" s="44"/>
      <c r="TIZ289" s="44"/>
      <c r="TJA289" s="44"/>
      <c r="TJB289" s="44"/>
      <c r="TJC289" s="44"/>
      <c r="TJD289" s="44"/>
      <c r="TJE289" s="44"/>
      <c r="TJF289" s="44"/>
      <c r="TJG289" s="44"/>
      <c r="TJH289" s="44"/>
      <c r="TJI289" s="44"/>
      <c r="TJJ289" s="44"/>
      <c r="TJK289" s="44"/>
      <c r="TJL289" s="44"/>
      <c r="TJM289" s="44"/>
      <c r="TJN289" s="44"/>
      <c r="TJO289" s="44"/>
      <c r="TJP289" s="44"/>
      <c r="TJQ289" s="44"/>
      <c r="TJR289" s="44"/>
      <c r="TJS289" s="44"/>
      <c r="TJT289" s="44"/>
      <c r="TJU289" s="44"/>
      <c r="TJV289" s="44"/>
      <c r="TJW289" s="44"/>
      <c r="TJX289" s="44"/>
      <c r="TJY289" s="44"/>
      <c r="TJZ289" s="44"/>
      <c r="TKA289" s="44"/>
      <c r="TKB289" s="44"/>
      <c r="TKC289" s="44"/>
      <c r="TKD289" s="44"/>
      <c r="TKE289" s="44"/>
      <c r="TKF289" s="44"/>
      <c r="TKG289" s="44"/>
      <c r="TKH289" s="44"/>
      <c r="TKI289" s="44"/>
      <c r="TKJ289" s="44"/>
      <c r="TKK289" s="44"/>
      <c r="TKL289" s="44"/>
      <c r="TKM289" s="44"/>
      <c r="TKN289" s="44"/>
      <c r="TKO289" s="44"/>
      <c r="TKP289" s="44"/>
      <c r="TKQ289" s="44"/>
      <c r="TKR289" s="44"/>
      <c r="TKS289" s="44"/>
      <c r="TKT289" s="44"/>
      <c r="TKU289" s="44"/>
      <c r="TKV289" s="44"/>
      <c r="TKW289" s="44"/>
      <c r="TKX289" s="44"/>
      <c r="TKY289" s="44"/>
      <c r="TKZ289" s="44"/>
      <c r="TLA289" s="44"/>
      <c r="TLB289" s="44"/>
      <c r="TLC289" s="44"/>
      <c r="TLD289" s="44"/>
      <c r="TLE289" s="44"/>
      <c r="TLF289" s="44"/>
      <c r="TLG289" s="44"/>
      <c r="TLH289" s="44"/>
      <c r="TLI289" s="44"/>
      <c r="TLJ289" s="44"/>
      <c r="TLK289" s="44"/>
      <c r="TLL289" s="44"/>
      <c r="TLM289" s="44"/>
      <c r="TLN289" s="44"/>
      <c r="TLO289" s="44"/>
      <c r="TLP289" s="44"/>
      <c r="TLQ289" s="44"/>
      <c r="TLR289" s="44"/>
      <c r="TLS289" s="44"/>
      <c r="TLT289" s="44"/>
      <c r="TLU289" s="44"/>
      <c r="TLV289" s="44"/>
      <c r="TLW289" s="44"/>
      <c r="TLX289" s="44"/>
      <c r="TLY289" s="44"/>
      <c r="TLZ289" s="44"/>
      <c r="TMA289" s="44"/>
      <c r="TMB289" s="44"/>
      <c r="TMC289" s="44"/>
      <c r="TMD289" s="44"/>
      <c r="TME289" s="44"/>
      <c r="TMF289" s="44"/>
      <c r="TMG289" s="44"/>
      <c r="TMH289" s="44"/>
      <c r="TMI289" s="44"/>
      <c r="TMJ289" s="44"/>
      <c r="TMK289" s="44"/>
      <c r="TML289" s="44"/>
      <c r="TMM289" s="44"/>
      <c r="TMN289" s="44"/>
      <c r="TMO289" s="44"/>
      <c r="TMP289" s="44"/>
      <c r="TMQ289" s="44"/>
      <c r="TMR289" s="44"/>
      <c r="TMS289" s="44"/>
      <c r="TMT289" s="44"/>
      <c r="TMU289" s="44"/>
      <c r="TMV289" s="44"/>
      <c r="TMW289" s="44"/>
      <c r="TMX289" s="44"/>
      <c r="TMY289" s="44"/>
      <c r="TMZ289" s="44"/>
      <c r="TNA289" s="44"/>
      <c r="TNB289" s="44"/>
      <c r="TNC289" s="44"/>
      <c r="TND289" s="44"/>
      <c r="TNE289" s="44"/>
      <c r="TNF289" s="44"/>
      <c r="TNG289" s="44"/>
      <c r="TNH289" s="44"/>
      <c r="TNI289" s="44"/>
      <c r="TNJ289" s="44"/>
      <c r="TNK289" s="44"/>
      <c r="TNL289" s="44"/>
      <c r="TNM289" s="44"/>
      <c r="TNN289" s="44"/>
      <c r="TNO289" s="44"/>
      <c r="TNP289" s="44"/>
      <c r="TNQ289" s="44"/>
      <c r="TNR289" s="44"/>
      <c r="TNS289" s="44"/>
      <c r="TNT289" s="44"/>
      <c r="TNU289" s="44"/>
      <c r="TNV289" s="44"/>
      <c r="TNW289" s="44"/>
      <c r="TNX289" s="44"/>
      <c r="TNY289" s="44"/>
      <c r="TNZ289" s="44"/>
      <c r="TOA289" s="44"/>
      <c r="TOB289" s="44"/>
      <c r="TOC289" s="44"/>
      <c r="TOD289" s="44"/>
      <c r="TOE289" s="44"/>
      <c r="TOF289" s="44"/>
      <c r="TOG289" s="44"/>
      <c r="TOH289" s="44"/>
      <c r="TOI289" s="44"/>
      <c r="TOJ289" s="44"/>
      <c r="TOK289" s="44"/>
      <c r="TOL289" s="44"/>
      <c r="TOM289" s="44"/>
      <c r="TON289" s="44"/>
      <c r="TOO289" s="44"/>
      <c r="TOP289" s="44"/>
      <c r="TOQ289" s="44"/>
      <c r="TOR289" s="44"/>
      <c r="TOS289" s="44"/>
      <c r="TOT289" s="44"/>
      <c r="TOU289" s="44"/>
      <c r="TOV289" s="44"/>
      <c r="TOW289" s="44"/>
      <c r="TOX289" s="44"/>
      <c r="TOY289" s="44"/>
      <c r="TOZ289" s="44"/>
      <c r="TPA289" s="44"/>
      <c r="TPB289" s="44"/>
      <c r="TPC289" s="44"/>
      <c r="TPD289" s="44"/>
      <c r="TPE289" s="44"/>
      <c r="TPF289" s="44"/>
      <c r="TPG289" s="44"/>
      <c r="TPH289" s="44"/>
      <c r="TPI289" s="44"/>
      <c r="TPJ289" s="44"/>
      <c r="TPK289" s="44"/>
      <c r="TPL289" s="44"/>
      <c r="TPM289" s="44"/>
      <c r="TPN289" s="44"/>
      <c r="TPO289" s="44"/>
      <c r="TPP289" s="44"/>
      <c r="TPQ289" s="44"/>
      <c r="TPR289" s="44"/>
      <c r="TPS289" s="44"/>
      <c r="TPT289" s="44"/>
      <c r="TPU289" s="44"/>
      <c r="TPV289" s="44"/>
      <c r="TPW289" s="44"/>
      <c r="TPX289" s="44"/>
      <c r="TPY289" s="44"/>
      <c r="TPZ289" s="44"/>
      <c r="TQA289" s="44"/>
      <c r="TQB289" s="44"/>
      <c r="TQC289" s="44"/>
      <c r="TQD289" s="44"/>
      <c r="TQE289" s="44"/>
      <c r="TQF289" s="44"/>
      <c r="TQG289" s="44"/>
      <c r="TQH289" s="44"/>
      <c r="TQI289" s="44"/>
      <c r="TQJ289" s="44"/>
      <c r="TQK289" s="44"/>
      <c r="TQL289" s="44"/>
      <c r="TQM289" s="44"/>
      <c r="TQN289" s="44"/>
      <c r="TQO289" s="44"/>
      <c r="TQP289" s="44"/>
      <c r="TQQ289" s="44"/>
      <c r="TQR289" s="44"/>
      <c r="TQS289" s="44"/>
      <c r="TQT289" s="44"/>
      <c r="TQU289" s="44"/>
      <c r="TQV289" s="44"/>
      <c r="TQW289" s="44"/>
      <c r="TQX289" s="44"/>
      <c r="TQY289" s="44"/>
      <c r="TQZ289" s="44"/>
      <c r="TRA289" s="44"/>
      <c r="TRB289" s="44"/>
      <c r="TRC289" s="44"/>
      <c r="TRD289" s="44"/>
      <c r="TRE289" s="44"/>
      <c r="TRF289" s="44"/>
      <c r="TRG289" s="44"/>
      <c r="TRH289" s="44"/>
      <c r="TRI289" s="44"/>
      <c r="TRJ289" s="44"/>
      <c r="TRK289" s="44"/>
      <c r="TRL289" s="44"/>
      <c r="TRM289" s="44"/>
      <c r="TRN289" s="44"/>
      <c r="TRO289" s="44"/>
      <c r="TRP289" s="44"/>
      <c r="TRQ289" s="44"/>
      <c r="TRR289" s="44"/>
      <c r="TRS289" s="44"/>
      <c r="TRT289" s="44"/>
      <c r="TRU289" s="44"/>
      <c r="TRV289" s="44"/>
      <c r="TRW289" s="44"/>
      <c r="TRX289" s="44"/>
      <c r="TRY289" s="44"/>
      <c r="TRZ289" s="44"/>
      <c r="TSA289" s="44"/>
      <c r="TSB289" s="44"/>
      <c r="TSC289" s="44"/>
      <c r="TSD289" s="44"/>
      <c r="TSE289" s="44"/>
      <c r="TSF289" s="44"/>
      <c r="TSG289" s="44"/>
      <c r="TSH289" s="44"/>
      <c r="TSI289" s="44"/>
      <c r="TSJ289" s="44"/>
      <c r="TSK289" s="44"/>
      <c r="TSL289" s="44"/>
      <c r="TSM289" s="44"/>
      <c r="TSN289" s="44"/>
      <c r="TSO289" s="44"/>
      <c r="TSP289" s="44"/>
      <c r="TSQ289" s="44"/>
      <c r="TSR289" s="44"/>
      <c r="TSS289" s="44"/>
      <c r="TST289" s="44"/>
      <c r="TSU289" s="44"/>
      <c r="TSV289" s="44"/>
      <c r="TSW289" s="44"/>
      <c r="TSX289" s="44"/>
      <c r="TSY289" s="44"/>
      <c r="TSZ289" s="44"/>
      <c r="TTA289" s="44"/>
      <c r="TTB289" s="44"/>
      <c r="TTC289" s="44"/>
      <c r="TTD289" s="44"/>
      <c r="TTE289" s="44"/>
      <c r="TTF289" s="44"/>
      <c r="TTG289" s="44"/>
      <c r="TTH289" s="44"/>
      <c r="TTI289" s="44"/>
      <c r="TTJ289" s="44"/>
      <c r="TTK289" s="44"/>
      <c r="TTL289" s="44"/>
      <c r="TTM289" s="44"/>
      <c r="TTN289" s="44"/>
      <c r="TTO289" s="44"/>
      <c r="TTP289" s="44"/>
      <c r="TTQ289" s="44"/>
      <c r="TTR289" s="44"/>
      <c r="TTS289" s="44"/>
      <c r="TTT289" s="44"/>
      <c r="TTU289" s="44"/>
      <c r="TTV289" s="44"/>
      <c r="TTW289" s="44"/>
      <c r="TTX289" s="44"/>
      <c r="TTY289" s="44"/>
      <c r="TTZ289" s="44"/>
      <c r="TUA289" s="44"/>
      <c r="TUB289" s="44"/>
      <c r="TUC289" s="44"/>
      <c r="TUD289" s="44"/>
      <c r="TUE289" s="44"/>
      <c r="TUF289" s="44"/>
      <c r="TUG289" s="44"/>
      <c r="TUH289" s="44"/>
      <c r="TUI289" s="44"/>
      <c r="TUJ289" s="44"/>
      <c r="TUK289" s="44"/>
      <c r="TUL289" s="44"/>
      <c r="TUM289" s="44"/>
      <c r="TUN289" s="44"/>
      <c r="TUO289" s="44"/>
      <c r="TUP289" s="44"/>
      <c r="TUQ289" s="44"/>
      <c r="TUR289" s="44"/>
      <c r="TUS289" s="44"/>
      <c r="TUT289" s="44"/>
      <c r="TUU289" s="44"/>
      <c r="TUV289" s="44"/>
      <c r="TUW289" s="44"/>
      <c r="TUX289" s="44"/>
      <c r="TUY289" s="44"/>
      <c r="TUZ289" s="44"/>
      <c r="TVA289" s="44"/>
      <c r="TVB289" s="44"/>
      <c r="TVC289" s="44"/>
      <c r="TVD289" s="44"/>
      <c r="TVE289" s="44"/>
      <c r="TVF289" s="44"/>
      <c r="TVG289" s="44"/>
      <c r="TVH289" s="44"/>
      <c r="TVI289" s="44"/>
      <c r="TVJ289" s="44"/>
      <c r="TVK289" s="44"/>
      <c r="TVL289" s="44"/>
      <c r="TVM289" s="44"/>
      <c r="TVN289" s="44"/>
      <c r="TVO289" s="44"/>
      <c r="TVP289" s="44"/>
      <c r="TVQ289" s="44"/>
      <c r="TVR289" s="44"/>
      <c r="TVS289" s="44"/>
      <c r="TVT289" s="44"/>
      <c r="TVU289" s="44"/>
      <c r="TVV289" s="44"/>
      <c r="TVW289" s="44"/>
      <c r="TVX289" s="44"/>
      <c r="TVY289" s="44"/>
      <c r="TVZ289" s="44"/>
      <c r="TWA289" s="44"/>
      <c r="TWB289" s="44"/>
      <c r="TWC289" s="44"/>
      <c r="TWD289" s="44"/>
      <c r="TWE289" s="44"/>
      <c r="TWF289" s="44"/>
      <c r="TWG289" s="44"/>
      <c r="TWH289" s="44"/>
      <c r="TWI289" s="44"/>
      <c r="TWJ289" s="44"/>
      <c r="TWK289" s="44"/>
      <c r="TWL289" s="44"/>
      <c r="TWM289" s="44"/>
      <c r="TWN289" s="44"/>
      <c r="TWO289" s="44"/>
      <c r="TWP289" s="44"/>
      <c r="TWQ289" s="44"/>
      <c r="TWR289" s="44"/>
      <c r="TWS289" s="44"/>
      <c r="TWT289" s="44"/>
      <c r="TWU289" s="44"/>
      <c r="TWV289" s="44"/>
      <c r="TWW289" s="44"/>
      <c r="TWX289" s="44"/>
      <c r="TWY289" s="44"/>
      <c r="TWZ289" s="44"/>
      <c r="TXA289" s="44"/>
      <c r="TXB289" s="44"/>
      <c r="TXC289" s="44"/>
      <c r="TXD289" s="44"/>
      <c r="TXE289" s="44"/>
      <c r="TXF289" s="44"/>
      <c r="TXG289" s="44"/>
      <c r="TXH289" s="44"/>
      <c r="TXI289" s="44"/>
      <c r="TXJ289" s="44"/>
      <c r="TXK289" s="44"/>
      <c r="TXL289" s="44"/>
      <c r="TXM289" s="44"/>
      <c r="TXN289" s="44"/>
      <c r="TXO289" s="44"/>
      <c r="TXP289" s="44"/>
      <c r="TXQ289" s="44"/>
      <c r="TXR289" s="44"/>
      <c r="TXS289" s="44"/>
      <c r="TXT289" s="44"/>
      <c r="TXU289" s="44"/>
      <c r="TXV289" s="44"/>
      <c r="TXW289" s="44"/>
      <c r="TXX289" s="44"/>
      <c r="TXY289" s="44"/>
      <c r="TXZ289" s="44"/>
      <c r="TYA289" s="44"/>
      <c r="TYB289" s="44"/>
      <c r="TYC289" s="44"/>
      <c r="TYD289" s="44"/>
      <c r="TYE289" s="44"/>
      <c r="TYF289" s="44"/>
      <c r="TYG289" s="44"/>
      <c r="TYH289" s="44"/>
      <c r="TYI289" s="44"/>
      <c r="TYJ289" s="44"/>
      <c r="TYK289" s="44"/>
      <c r="TYL289" s="44"/>
      <c r="TYM289" s="44"/>
      <c r="TYN289" s="44"/>
      <c r="TYO289" s="44"/>
      <c r="TYP289" s="44"/>
      <c r="TYQ289" s="44"/>
      <c r="TYR289" s="44"/>
      <c r="TYS289" s="44"/>
      <c r="TYT289" s="44"/>
      <c r="TYU289" s="44"/>
      <c r="TYV289" s="44"/>
      <c r="TYW289" s="44"/>
      <c r="TYX289" s="44"/>
      <c r="TYY289" s="44"/>
      <c r="TYZ289" s="44"/>
      <c r="TZA289" s="44"/>
      <c r="TZB289" s="44"/>
      <c r="TZC289" s="44"/>
      <c r="TZD289" s="44"/>
      <c r="TZE289" s="44"/>
      <c r="TZF289" s="44"/>
      <c r="TZG289" s="44"/>
      <c r="TZH289" s="44"/>
      <c r="TZI289" s="44"/>
      <c r="TZJ289" s="44"/>
      <c r="TZK289" s="44"/>
      <c r="TZL289" s="44"/>
      <c r="TZM289" s="44"/>
      <c r="TZN289" s="44"/>
      <c r="TZO289" s="44"/>
      <c r="TZP289" s="44"/>
      <c r="TZQ289" s="44"/>
      <c r="TZR289" s="44"/>
      <c r="TZS289" s="44"/>
      <c r="TZT289" s="44"/>
      <c r="TZU289" s="44"/>
      <c r="TZV289" s="44"/>
      <c r="TZW289" s="44"/>
      <c r="TZX289" s="44"/>
      <c r="TZY289" s="44"/>
      <c r="TZZ289" s="44"/>
      <c r="UAA289" s="44"/>
      <c r="UAB289" s="44"/>
      <c r="UAC289" s="44"/>
      <c r="UAD289" s="44"/>
      <c r="UAE289" s="44"/>
      <c r="UAF289" s="44"/>
      <c r="UAG289" s="44"/>
      <c r="UAH289" s="44"/>
      <c r="UAI289" s="44"/>
      <c r="UAJ289" s="44"/>
      <c r="UAK289" s="44"/>
      <c r="UAL289" s="44"/>
      <c r="UAM289" s="44"/>
      <c r="UAN289" s="44"/>
      <c r="UAO289" s="44"/>
      <c r="UAP289" s="44"/>
      <c r="UAQ289" s="44"/>
      <c r="UAR289" s="44"/>
      <c r="UAS289" s="44"/>
      <c r="UAT289" s="44"/>
      <c r="UAU289" s="44"/>
      <c r="UAV289" s="44"/>
      <c r="UAW289" s="44"/>
      <c r="UAX289" s="44"/>
      <c r="UAY289" s="44"/>
      <c r="UAZ289" s="44"/>
      <c r="UBA289" s="44"/>
      <c r="UBB289" s="44"/>
      <c r="UBC289" s="44"/>
      <c r="UBD289" s="44"/>
      <c r="UBE289" s="44"/>
      <c r="UBF289" s="44"/>
      <c r="UBG289" s="44"/>
      <c r="UBH289" s="44"/>
      <c r="UBI289" s="44"/>
      <c r="UBJ289" s="44"/>
      <c r="UBK289" s="44"/>
      <c r="UBL289" s="44"/>
      <c r="UBM289" s="44"/>
      <c r="UBN289" s="44"/>
      <c r="UBO289" s="44"/>
      <c r="UBP289" s="44"/>
      <c r="UBQ289" s="44"/>
      <c r="UBR289" s="44"/>
      <c r="UBS289" s="44"/>
      <c r="UBT289" s="44"/>
      <c r="UBU289" s="44"/>
      <c r="UBV289" s="44"/>
      <c r="UBW289" s="44"/>
      <c r="UBX289" s="44"/>
      <c r="UBY289" s="44"/>
      <c r="UBZ289" s="44"/>
      <c r="UCA289" s="44"/>
      <c r="UCB289" s="44"/>
      <c r="UCC289" s="44"/>
      <c r="UCD289" s="44"/>
      <c r="UCE289" s="44"/>
      <c r="UCF289" s="44"/>
      <c r="UCG289" s="44"/>
      <c r="UCH289" s="44"/>
      <c r="UCI289" s="44"/>
      <c r="UCJ289" s="44"/>
      <c r="UCK289" s="44"/>
      <c r="UCL289" s="44"/>
      <c r="UCM289" s="44"/>
      <c r="UCN289" s="44"/>
      <c r="UCO289" s="44"/>
      <c r="UCP289" s="44"/>
      <c r="UCQ289" s="44"/>
      <c r="UCR289" s="44"/>
      <c r="UCS289" s="44"/>
      <c r="UCT289" s="44"/>
      <c r="UCU289" s="44"/>
      <c r="UCV289" s="44"/>
      <c r="UCW289" s="44"/>
      <c r="UCX289" s="44"/>
      <c r="UCY289" s="44"/>
      <c r="UCZ289" s="44"/>
      <c r="UDA289" s="44"/>
      <c r="UDB289" s="44"/>
      <c r="UDC289" s="44"/>
      <c r="UDD289" s="44"/>
      <c r="UDE289" s="44"/>
      <c r="UDF289" s="44"/>
      <c r="UDG289" s="44"/>
      <c r="UDH289" s="44"/>
      <c r="UDI289" s="44"/>
      <c r="UDJ289" s="44"/>
      <c r="UDK289" s="44"/>
      <c r="UDL289" s="44"/>
      <c r="UDM289" s="44"/>
      <c r="UDN289" s="44"/>
      <c r="UDO289" s="44"/>
      <c r="UDP289" s="44"/>
      <c r="UDQ289" s="44"/>
      <c r="UDR289" s="44"/>
      <c r="UDS289" s="44"/>
      <c r="UDT289" s="44"/>
      <c r="UDU289" s="44"/>
      <c r="UDV289" s="44"/>
      <c r="UDW289" s="44"/>
      <c r="UDX289" s="44"/>
      <c r="UDY289" s="44"/>
      <c r="UDZ289" s="44"/>
      <c r="UEA289" s="44"/>
      <c r="UEB289" s="44"/>
      <c r="UEC289" s="44"/>
      <c r="UED289" s="44"/>
      <c r="UEE289" s="44"/>
      <c r="UEF289" s="44"/>
      <c r="UEG289" s="44"/>
      <c r="UEH289" s="44"/>
      <c r="UEI289" s="44"/>
      <c r="UEJ289" s="44"/>
      <c r="UEK289" s="44"/>
      <c r="UEL289" s="44"/>
      <c r="UEM289" s="44"/>
      <c r="UEN289" s="44"/>
      <c r="UEO289" s="44"/>
      <c r="UEP289" s="44"/>
      <c r="UEQ289" s="44"/>
      <c r="UER289" s="44"/>
      <c r="UES289" s="44"/>
      <c r="UET289" s="44"/>
      <c r="UEU289" s="44"/>
      <c r="UEV289" s="44"/>
      <c r="UEW289" s="44"/>
      <c r="UEX289" s="44"/>
      <c r="UEY289" s="44"/>
      <c r="UEZ289" s="44"/>
      <c r="UFA289" s="44"/>
      <c r="UFB289" s="44"/>
      <c r="UFC289" s="44"/>
      <c r="UFD289" s="44"/>
      <c r="UFE289" s="44"/>
      <c r="UFF289" s="44"/>
      <c r="UFG289" s="44"/>
      <c r="UFH289" s="44"/>
      <c r="UFI289" s="44"/>
      <c r="UFJ289" s="44"/>
      <c r="UFK289" s="44"/>
      <c r="UFL289" s="44"/>
      <c r="UFM289" s="44"/>
      <c r="UFN289" s="44"/>
      <c r="UFO289" s="44"/>
      <c r="UFP289" s="44"/>
      <c r="UFQ289" s="44"/>
      <c r="UFR289" s="44"/>
      <c r="UFS289" s="44"/>
      <c r="UFT289" s="44"/>
      <c r="UFU289" s="44"/>
      <c r="UFV289" s="44"/>
      <c r="UFW289" s="44"/>
      <c r="UFX289" s="44"/>
      <c r="UFY289" s="44"/>
      <c r="UFZ289" s="44"/>
      <c r="UGA289" s="44"/>
      <c r="UGB289" s="44"/>
      <c r="UGC289" s="44"/>
      <c r="UGD289" s="44"/>
      <c r="UGE289" s="44"/>
      <c r="UGF289" s="44"/>
      <c r="UGG289" s="44"/>
      <c r="UGH289" s="44"/>
      <c r="UGI289" s="44"/>
      <c r="UGJ289" s="44"/>
      <c r="UGK289" s="44"/>
      <c r="UGL289" s="44"/>
      <c r="UGM289" s="44"/>
      <c r="UGN289" s="44"/>
      <c r="UGO289" s="44"/>
      <c r="UGP289" s="44"/>
      <c r="UGQ289" s="44"/>
      <c r="UGR289" s="44"/>
      <c r="UGS289" s="44"/>
      <c r="UGT289" s="44"/>
      <c r="UGU289" s="44"/>
      <c r="UGV289" s="44"/>
      <c r="UGW289" s="44"/>
      <c r="UGX289" s="44"/>
      <c r="UGY289" s="44"/>
      <c r="UGZ289" s="44"/>
      <c r="UHA289" s="44"/>
      <c r="UHB289" s="44"/>
      <c r="UHC289" s="44"/>
      <c r="UHD289" s="44"/>
      <c r="UHE289" s="44"/>
      <c r="UHF289" s="44"/>
      <c r="UHG289" s="44"/>
      <c r="UHH289" s="44"/>
      <c r="UHI289" s="44"/>
      <c r="UHJ289" s="44"/>
      <c r="UHK289" s="44"/>
      <c r="UHL289" s="44"/>
      <c r="UHM289" s="44"/>
      <c r="UHN289" s="44"/>
      <c r="UHO289" s="44"/>
      <c r="UHP289" s="44"/>
      <c r="UHQ289" s="44"/>
      <c r="UHR289" s="44"/>
      <c r="UHS289" s="44"/>
      <c r="UHT289" s="44"/>
      <c r="UHU289" s="44"/>
      <c r="UHV289" s="44"/>
      <c r="UHW289" s="44"/>
      <c r="UHX289" s="44"/>
      <c r="UHY289" s="44"/>
      <c r="UHZ289" s="44"/>
      <c r="UIA289" s="44"/>
      <c r="UIB289" s="44"/>
      <c r="UIC289" s="44"/>
      <c r="UID289" s="44"/>
      <c r="UIE289" s="44"/>
      <c r="UIF289" s="44"/>
      <c r="UIG289" s="44"/>
      <c r="UIH289" s="44"/>
      <c r="UII289" s="44"/>
      <c r="UIJ289" s="44"/>
      <c r="UIK289" s="44"/>
      <c r="UIL289" s="44"/>
      <c r="UIM289" s="44"/>
      <c r="UIN289" s="44"/>
      <c r="UIO289" s="44"/>
      <c r="UIP289" s="44"/>
      <c r="UIQ289" s="44"/>
      <c r="UIR289" s="44"/>
      <c r="UIS289" s="44"/>
      <c r="UIT289" s="44"/>
      <c r="UIU289" s="44"/>
      <c r="UIV289" s="44"/>
      <c r="UIW289" s="44"/>
      <c r="UIX289" s="44"/>
      <c r="UIY289" s="44"/>
      <c r="UIZ289" s="44"/>
      <c r="UJA289" s="44"/>
      <c r="UJB289" s="44"/>
      <c r="UJC289" s="44"/>
      <c r="UJD289" s="44"/>
      <c r="UJE289" s="44"/>
      <c r="UJF289" s="44"/>
      <c r="UJG289" s="44"/>
      <c r="UJH289" s="44"/>
      <c r="UJI289" s="44"/>
      <c r="UJJ289" s="44"/>
      <c r="UJK289" s="44"/>
      <c r="UJL289" s="44"/>
      <c r="UJM289" s="44"/>
      <c r="UJN289" s="44"/>
      <c r="UJO289" s="44"/>
      <c r="UJP289" s="44"/>
      <c r="UJQ289" s="44"/>
      <c r="UJR289" s="44"/>
      <c r="UJS289" s="44"/>
      <c r="UJT289" s="44"/>
      <c r="UJU289" s="44"/>
      <c r="UJV289" s="44"/>
      <c r="UJW289" s="44"/>
      <c r="UJX289" s="44"/>
      <c r="UJY289" s="44"/>
      <c r="UJZ289" s="44"/>
      <c r="UKA289" s="44"/>
      <c r="UKB289" s="44"/>
      <c r="UKC289" s="44"/>
      <c r="UKD289" s="44"/>
      <c r="UKE289" s="44"/>
      <c r="UKF289" s="44"/>
      <c r="UKG289" s="44"/>
      <c r="UKH289" s="44"/>
      <c r="UKI289" s="44"/>
      <c r="UKJ289" s="44"/>
      <c r="UKK289" s="44"/>
      <c r="UKL289" s="44"/>
      <c r="UKM289" s="44"/>
      <c r="UKN289" s="44"/>
      <c r="UKO289" s="44"/>
      <c r="UKP289" s="44"/>
      <c r="UKQ289" s="44"/>
      <c r="UKR289" s="44"/>
      <c r="UKS289" s="44"/>
      <c r="UKT289" s="44"/>
      <c r="UKU289" s="44"/>
      <c r="UKV289" s="44"/>
      <c r="UKW289" s="44"/>
      <c r="UKX289" s="44"/>
      <c r="UKY289" s="44"/>
      <c r="UKZ289" s="44"/>
      <c r="ULA289" s="44"/>
      <c r="ULB289" s="44"/>
      <c r="ULC289" s="44"/>
      <c r="ULD289" s="44"/>
      <c r="ULE289" s="44"/>
      <c r="ULF289" s="44"/>
      <c r="ULG289" s="44"/>
      <c r="ULH289" s="44"/>
      <c r="ULI289" s="44"/>
      <c r="ULJ289" s="44"/>
      <c r="ULK289" s="44"/>
      <c r="ULL289" s="44"/>
      <c r="ULM289" s="44"/>
      <c r="ULN289" s="44"/>
      <c r="ULO289" s="44"/>
      <c r="ULP289" s="44"/>
      <c r="ULQ289" s="44"/>
      <c r="ULR289" s="44"/>
      <c r="ULS289" s="44"/>
      <c r="ULT289" s="44"/>
      <c r="ULU289" s="44"/>
      <c r="ULV289" s="44"/>
      <c r="ULW289" s="44"/>
      <c r="ULX289" s="44"/>
      <c r="ULY289" s="44"/>
      <c r="ULZ289" s="44"/>
      <c r="UMA289" s="44"/>
      <c r="UMB289" s="44"/>
      <c r="UMC289" s="44"/>
      <c r="UMD289" s="44"/>
      <c r="UME289" s="44"/>
      <c r="UMF289" s="44"/>
      <c r="UMG289" s="44"/>
      <c r="UMH289" s="44"/>
      <c r="UMI289" s="44"/>
      <c r="UMJ289" s="44"/>
      <c r="UMK289" s="44"/>
      <c r="UML289" s="44"/>
      <c r="UMM289" s="44"/>
      <c r="UMN289" s="44"/>
      <c r="UMO289" s="44"/>
      <c r="UMP289" s="44"/>
      <c r="UMQ289" s="44"/>
      <c r="UMR289" s="44"/>
      <c r="UMS289" s="44"/>
      <c r="UMT289" s="44"/>
      <c r="UMU289" s="44"/>
      <c r="UMV289" s="44"/>
      <c r="UMW289" s="44"/>
      <c r="UMX289" s="44"/>
      <c r="UMY289" s="44"/>
      <c r="UMZ289" s="44"/>
      <c r="UNA289" s="44"/>
      <c r="UNB289" s="44"/>
      <c r="UNC289" s="44"/>
      <c r="UND289" s="44"/>
      <c r="UNE289" s="44"/>
      <c r="UNF289" s="44"/>
      <c r="UNG289" s="44"/>
      <c r="UNH289" s="44"/>
      <c r="UNI289" s="44"/>
      <c r="UNJ289" s="44"/>
      <c r="UNK289" s="44"/>
      <c r="UNL289" s="44"/>
      <c r="UNM289" s="44"/>
      <c r="UNN289" s="44"/>
      <c r="UNO289" s="44"/>
      <c r="UNP289" s="44"/>
      <c r="UNQ289" s="44"/>
      <c r="UNR289" s="44"/>
      <c r="UNS289" s="44"/>
      <c r="UNT289" s="44"/>
      <c r="UNU289" s="44"/>
      <c r="UNV289" s="44"/>
      <c r="UNW289" s="44"/>
      <c r="UNX289" s="44"/>
      <c r="UNY289" s="44"/>
      <c r="UNZ289" s="44"/>
      <c r="UOA289" s="44"/>
      <c r="UOB289" s="44"/>
      <c r="UOC289" s="44"/>
      <c r="UOD289" s="44"/>
      <c r="UOE289" s="44"/>
      <c r="UOF289" s="44"/>
      <c r="UOG289" s="44"/>
      <c r="UOH289" s="44"/>
      <c r="UOI289" s="44"/>
      <c r="UOJ289" s="44"/>
      <c r="UOK289" s="44"/>
      <c r="UOL289" s="44"/>
      <c r="UOM289" s="44"/>
      <c r="UON289" s="44"/>
      <c r="UOO289" s="44"/>
      <c r="UOP289" s="44"/>
      <c r="UOQ289" s="44"/>
      <c r="UOR289" s="44"/>
      <c r="UOS289" s="44"/>
      <c r="UOT289" s="44"/>
      <c r="UOU289" s="44"/>
      <c r="UOV289" s="44"/>
      <c r="UOW289" s="44"/>
      <c r="UOX289" s="44"/>
      <c r="UOY289" s="44"/>
      <c r="UOZ289" s="44"/>
      <c r="UPA289" s="44"/>
      <c r="UPB289" s="44"/>
      <c r="UPC289" s="44"/>
      <c r="UPD289" s="44"/>
      <c r="UPE289" s="44"/>
      <c r="UPF289" s="44"/>
      <c r="UPG289" s="44"/>
      <c r="UPH289" s="44"/>
      <c r="UPI289" s="44"/>
      <c r="UPJ289" s="44"/>
      <c r="UPK289" s="44"/>
      <c r="UPL289" s="44"/>
      <c r="UPM289" s="44"/>
      <c r="UPN289" s="44"/>
      <c r="UPO289" s="44"/>
      <c r="UPP289" s="44"/>
      <c r="UPQ289" s="44"/>
      <c r="UPR289" s="44"/>
      <c r="UPS289" s="44"/>
      <c r="UPT289" s="44"/>
      <c r="UPU289" s="44"/>
      <c r="UPV289" s="44"/>
      <c r="UPW289" s="44"/>
      <c r="UPX289" s="44"/>
      <c r="UPY289" s="44"/>
      <c r="UPZ289" s="44"/>
      <c r="UQA289" s="44"/>
      <c r="UQB289" s="44"/>
      <c r="UQC289" s="44"/>
      <c r="UQD289" s="44"/>
      <c r="UQE289" s="44"/>
      <c r="UQF289" s="44"/>
      <c r="UQG289" s="44"/>
      <c r="UQH289" s="44"/>
      <c r="UQI289" s="44"/>
      <c r="UQJ289" s="44"/>
      <c r="UQK289" s="44"/>
      <c r="UQL289" s="44"/>
      <c r="UQM289" s="44"/>
      <c r="UQN289" s="44"/>
      <c r="UQO289" s="44"/>
      <c r="UQP289" s="44"/>
      <c r="UQQ289" s="44"/>
      <c r="UQR289" s="44"/>
      <c r="UQS289" s="44"/>
      <c r="UQT289" s="44"/>
      <c r="UQU289" s="44"/>
      <c r="UQV289" s="44"/>
      <c r="UQW289" s="44"/>
      <c r="UQX289" s="44"/>
      <c r="UQY289" s="44"/>
      <c r="UQZ289" s="44"/>
      <c r="URA289" s="44"/>
      <c r="URB289" s="44"/>
      <c r="URC289" s="44"/>
      <c r="URD289" s="44"/>
      <c r="URE289" s="44"/>
      <c r="URF289" s="44"/>
      <c r="URG289" s="44"/>
      <c r="URH289" s="44"/>
      <c r="URI289" s="44"/>
      <c r="URJ289" s="44"/>
      <c r="URK289" s="44"/>
      <c r="URL289" s="44"/>
      <c r="URM289" s="44"/>
      <c r="URN289" s="44"/>
      <c r="URO289" s="44"/>
      <c r="URP289" s="44"/>
      <c r="URQ289" s="44"/>
      <c r="URR289" s="44"/>
      <c r="URS289" s="44"/>
      <c r="URT289" s="44"/>
      <c r="URU289" s="44"/>
      <c r="URV289" s="44"/>
      <c r="URW289" s="44"/>
      <c r="URX289" s="44"/>
      <c r="URY289" s="44"/>
      <c r="URZ289" s="44"/>
      <c r="USA289" s="44"/>
      <c r="USB289" s="44"/>
      <c r="USC289" s="44"/>
      <c r="USD289" s="44"/>
      <c r="USE289" s="44"/>
      <c r="USF289" s="44"/>
      <c r="USG289" s="44"/>
      <c r="USH289" s="44"/>
      <c r="USI289" s="44"/>
      <c r="USJ289" s="44"/>
      <c r="USK289" s="44"/>
      <c r="USL289" s="44"/>
      <c r="USM289" s="44"/>
      <c r="USN289" s="44"/>
      <c r="USO289" s="44"/>
      <c r="USP289" s="44"/>
      <c r="USQ289" s="44"/>
      <c r="USR289" s="44"/>
      <c r="USS289" s="44"/>
      <c r="UST289" s="44"/>
      <c r="USU289" s="44"/>
      <c r="USV289" s="44"/>
      <c r="USW289" s="44"/>
      <c r="USX289" s="44"/>
      <c r="USY289" s="44"/>
      <c r="USZ289" s="44"/>
      <c r="UTA289" s="44"/>
      <c r="UTB289" s="44"/>
      <c r="UTC289" s="44"/>
      <c r="UTD289" s="44"/>
      <c r="UTE289" s="44"/>
      <c r="UTF289" s="44"/>
      <c r="UTG289" s="44"/>
      <c r="UTH289" s="44"/>
      <c r="UTI289" s="44"/>
      <c r="UTJ289" s="44"/>
      <c r="UTK289" s="44"/>
      <c r="UTL289" s="44"/>
      <c r="UTM289" s="44"/>
      <c r="UTN289" s="44"/>
      <c r="UTO289" s="44"/>
      <c r="UTP289" s="44"/>
      <c r="UTQ289" s="44"/>
      <c r="UTR289" s="44"/>
      <c r="UTS289" s="44"/>
      <c r="UTT289" s="44"/>
      <c r="UTU289" s="44"/>
      <c r="UTV289" s="44"/>
      <c r="UTW289" s="44"/>
      <c r="UTX289" s="44"/>
      <c r="UTY289" s="44"/>
      <c r="UTZ289" s="44"/>
      <c r="UUA289" s="44"/>
      <c r="UUB289" s="44"/>
      <c r="UUC289" s="44"/>
      <c r="UUD289" s="44"/>
      <c r="UUE289" s="44"/>
      <c r="UUF289" s="44"/>
      <c r="UUG289" s="44"/>
      <c r="UUH289" s="44"/>
      <c r="UUI289" s="44"/>
      <c r="UUJ289" s="44"/>
      <c r="UUK289" s="44"/>
      <c r="UUL289" s="44"/>
      <c r="UUM289" s="44"/>
      <c r="UUN289" s="44"/>
      <c r="UUO289" s="44"/>
      <c r="UUP289" s="44"/>
      <c r="UUQ289" s="44"/>
      <c r="UUR289" s="44"/>
      <c r="UUS289" s="44"/>
      <c r="UUT289" s="44"/>
      <c r="UUU289" s="44"/>
      <c r="UUV289" s="44"/>
      <c r="UUW289" s="44"/>
      <c r="UUX289" s="44"/>
      <c r="UUY289" s="44"/>
      <c r="UUZ289" s="44"/>
      <c r="UVA289" s="44"/>
      <c r="UVB289" s="44"/>
      <c r="UVC289" s="44"/>
      <c r="UVD289" s="44"/>
      <c r="UVE289" s="44"/>
      <c r="UVF289" s="44"/>
      <c r="UVG289" s="44"/>
      <c r="UVH289" s="44"/>
      <c r="UVI289" s="44"/>
      <c r="UVJ289" s="44"/>
      <c r="UVK289" s="44"/>
      <c r="UVL289" s="44"/>
      <c r="UVM289" s="44"/>
      <c r="UVN289" s="44"/>
      <c r="UVO289" s="44"/>
      <c r="UVP289" s="44"/>
      <c r="UVQ289" s="44"/>
      <c r="UVR289" s="44"/>
      <c r="UVS289" s="44"/>
      <c r="UVT289" s="44"/>
      <c r="UVU289" s="44"/>
      <c r="UVV289" s="44"/>
      <c r="UVW289" s="44"/>
      <c r="UVX289" s="44"/>
      <c r="UVY289" s="44"/>
      <c r="UVZ289" s="44"/>
      <c r="UWA289" s="44"/>
      <c r="UWB289" s="44"/>
      <c r="UWC289" s="44"/>
      <c r="UWD289" s="44"/>
      <c r="UWE289" s="44"/>
      <c r="UWF289" s="44"/>
      <c r="UWG289" s="44"/>
      <c r="UWH289" s="44"/>
      <c r="UWI289" s="44"/>
      <c r="UWJ289" s="44"/>
      <c r="UWK289" s="44"/>
      <c r="UWL289" s="44"/>
      <c r="UWM289" s="44"/>
      <c r="UWN289" s="44"/>
      <c r="UWO289" s="44"/>
      <c r="UWP289" s="44"/>
      <c r="UWQ289" s="44"/>
      <c r="UWR289" s="44"/>
      <c r="UWS289" s="44"/>
      <c r="UWT289" s="44"/>
      <c r="UWU289" s="44"/>
      <c r="UWV289" s="44"/>
      <c r="UWW289" s="44"/>
      <c r="UWX289" s="44"/>
      <c r="UWY289" s="44"/>
      <c r="UWZ289" s="44"/>
      <c r="UXA289" s="44"/>
      <c r="UXB289" s="44"/>
      <c r="UXC289" s="44"/>
      <c r="UXD289" s="44"/>
      <c r="UXE289" s="44"/>
      <c r="UXF289" s="44"/>
      <c r="UXG289" s="44"/>
      <c r="UXH289" s="44"/>
      <c r="UXI289" s="44"/>
      <c r="UXJ289" s="44"/>
      <c r="UXK289" s="44"/>
      <c r="UXL289" s="44"/>
      <c r="UXM289" s="44"/>
      <c r="UXN289" s="44"/>
      <c r="UXO289" s="44"/>
      <c r="UXP289" s="44"/>
      <c r="UXQ289" s="44"/>
      <c r="UXR289" s="44"/>
      <c r="UXS289" s="44"/>
      <c r="UXT289" s="44"/>
      <c r="UXU289" s="44"/>
      <c r="UXV289" s="44"/>
      <c r="UXW289" s="44"/>
      <c r="UXX289" s="44"/>
      <c r="UXY289" s="44"/>
      <c r="UXZ289" s="44"/>
      <c r="UYA289" s="44"/>
      <c r="UYB289" s="44"/>
      <c r="UYC289" s="44"/>
      <c r="UYD289" s="44"/>
      <c r="UYE289" s="44"/>
      <c r="UYF289" s="44"/>
      <c r="UYG289" s="44"/>
      <c r="UYH289" s="44"/>
      <c r="UYI289" s="44"/>
      <c r="UYJ289" s="44"/>
      <c r="UYK289" s="44"/>
      <c r="UYL289" s="44"/>
      <c r="UYM289" s="44"/>
      <c r="UYN289" s="44"/>
      <c r="UYO289" s="44"/>
      <c r="UYP289" s="44"/>
      <c r="UYQ289" s="44"/>
      <c r="UYR289" s="44"/>
      <c r="UYS289" s="44"/>
      <c r="UYT289" s="44"/>
      <c r="UYU289" s="44"/>
      <c r="UYV289" s="44"/>
      <c r="UYW289" s="44"/>
      <c r="UYX289" s="44"/>
      <c r="UYY289" s="44"/>
      <c r="UYZ289" s="44"/>
      <c r="UZA289" s="44"/>
      <c r="UZB289" s="44"/>
      <c r="UZC289" s="44"/>
      <c r="UZD289" s="44"/>
      <c r="UZE289" s="44"/>
      <c r="UZF289" s="44"/>
      <c r="UZG289" s="44"/>
      <c r="UZH289" s="44"/>
      <c r="UZI289" s="44"/>
      <c r="UZJ289" s="44"/>
      <c r="UZK289" s="44"/>
      <c r="UZL289" s="44"/>
      <c r="UZM289" s="44"/>
      <c r="UZN289" s="44"/>
      <c r="UZO289" s="44"/>
      <c r="UZP289" s="44"/>
      <c r="UZQ289" s="44"/>
      <c r="UZR289" s="44"/>
      <c r="UZS289" s="44"/>
      <c r="UZT289" s="44"/>
      <c r="UZU289" s="44"/>
      <c r="UZV289" s="44"/>
      <c r="UZW289" s="44"/>
      <c r="UZX289" s="44"/>
      <c r="UZY289" s="44"/>
      <c r="UZZ289" s="44"/>
      <c r="VAA289" s="44"/>
      <c r="VAB289" s="44"/>
      <c r="VAC289" s="44"/>
      <c r="VAD289" s="44"/>
      <c r="VAE289" s="44"/>
      <c r="VAF289" s="44"/>
      <c r="VAG289" s="44"/>
      <c r="VAH289" s="44"/>
      <c r="VAI289" s="44"/>
      <c r="VAJ289" s="44"/>
      <c r="VAK289" s="44"/>
      <c r="VAL289" s="44"/>
      <c r="VAM289" s="44"/>
      <c r="VAN289" s="44"/>
      <c r="VAO289" s="44"/>
      <c r="VAP289" s="44"/>
      <c r="VAQ289" s="44"/>
      <c r="VAR289" s="44"/>
      <c r="VAS289" s="44"/>
      <c r="VAT289" s="44"/>
      <c r="VAU289" s="44"/>
      <c r="VAV289" s="44"/>
      <c r="VAW289" s="44"/>
      <c r="VAX289" s="44"/>
      <c r="VAY289" s="44"/>
      <c r="VAZ289" s="44"/>
      <c r="VBA289" s="44"/>
      <c r="VBB289" s="44"/>
      <c r="VBC289" s="44"/>
      <c r="VBD289" s="44"/>
      <c r="VBE289" s="44"/>
      <c r="VBF289" s="44"/>
      <c r="VBG289" s="44"/>
      <c r="VBH289" s="44"/>
      <c r="VBI289" s="44"/>
      <c r="VBJ289" s="44"/>
      <c r="VBK289" s="44"/>
      <c r="VBL289" s="44"/>
      <c r="VBM289" s="44"/>
      <c r="VBN289" s="44"/>
      <c r="VBO289" s="44"/>
      <c r="VBP289" s="44"/>
      <c r="VBQ289" s="44"/>
      <c r="VBR289" s="44"/>
      <c r="VBS289" s="44"/>
      <c r="VBT289" s="44"/>
      <c r="VBU289" s="44"/>
      <c r="VBV289" s="44"/>
      <c r="VBW289" s="44"/>
      <c r="VBX289" s="44"/>
      <c r="VBY289" s="44"/>
      <c r="VBZ289" s="44"/>
      <c r="VCA289" s="44"/>
      <c r="VCB289" s="44"/>
      <c r="VCC289" s="44"/>
      <c r="VCD289" s="44"/>
      <c r="VCE289" s="44"/>
      <c r="VCF289" s="44"/>
      <c r="VCG289" s="44"/>
      <c r="VCH289" s="44"/>
      <c r="VCI289" s="44"/>
      <c r="VCJ289" s="44"/>
      <c r="VCK289" s="44"/>
      <c r="VCL289" s="44"/>
      <c r="VCM289" s="44"/>
      <c r="VCN289" s="44"/>
      <c r="VCO289" s="44"/>
      <c r="VCP289" s="44"/>
      <c r="VCQ289" s="44"/>
      <c r="VCR289" s="44"/>
      <c r="VCS289" s="44"/>
      <c r="VCT289" s="44"/>
      <c r="VCU289" s="44"/>
      <c r="VCV289" s="44"/>
      <c r="VCW289" s="44"/>
      <c r="VCX289" s="44"/>
      <c r="VCY289" s="44"/>
      <c r="VCZ289" s="44"/>
      <c r="VDA289" s="44"/>
      <c r="VDB289" s="44"/>
      <c r="VDC289" s="44"/>
      <c r="VDD289" s="44"/>
      <c r="VDE289" s="44"/>
      <c r="VDF289" s="44"/>
      <c r="VDG289" s="44"/>
      <c r="VDH289" s="44"/>
      <c r="VDI289" s="44"/>
      <c r="VDJ289" s="44"/>
      <c r="VDK289" s="44"/>
      <c r="VDL289" s="44"/>
      <c r="VDM289" s="44"/>
      <c r="VDN289" s="44"/>
      <c r="VDO289" s="44"/>
      <c r="VDP289" s="44"/>
      <c r="VDQ289" s="44"/>
      <c r="VDR289" s="44"/>
      <c r="VDS289" s="44"/>
      <c r="VDT289" s="44"/>
      <c r="VDU289" s="44"/>
      <c r="VDV289" s="44"/>
      <c r="VDW289" s="44"/>
      <c r="VDX289" s="44"/>
      <c r="VDY289" s="44"/>
      <c r="VDZ289" s="44"/>
      <c r="VEA289" s="44"/>
      <c r="VEB289" s="44"/>
      <c r="VEC289" s="44"/>
      <c r="VED289" s="44"/>
      <c r="VEE289" s="44"/>
      <c r="VEF289" s="44"/>
      <c r="VEG289" s="44"/>
      <c r="VEH289" s="44"/>
      <c r="VEI289" s="44"/>
      <c r="VEJ289" s="44"/>
      <c r="VEK289" s="44"/>
      <c r="VEL289" s="44"/>
      <c r="VEM289" s="44"/>
      <c r="VEN289" s="44"/>
      <c r="VEO289" s="44"/>
      <c r="VEP289" s="44"/>
      <c r="VEQ289" s="44"/>
      <c r="VER289" s="44"/>
      <c r="VES289" s="44"/>
      <c r="VET289" s="44"/>
      <c r="VEU289" s="44"/>
      <c r="VEV289" s="44"/>
      <c r="VEW289" s="44"/>
      <c r="VEX289" s="44"/>
      <c r="VEY289" s="44"/>
      <c r="VEZ289" s="44"/>
      <c r="VFA289" s="44"/>
      <c r="VFB289" s="44"/>
      <c r="VFC289" s="44"/>
      <c r="VFD289" s="44"/>
      <c r="VFE289" s="44"/>
      <c r="VFF289" s="44"/>
      <c r="VFG289" s="44"/>
      <c r="VFH289" s="44"/>
      <c r="VFI289" s="44"/>
      <c r="VFJ289" s="44"/>
      <c r="VFK289" s="44"/>
      <c r="VFL289" s="44"/>
      <c r="VFM289" s="44"/>
      <c r="VFN289" s="44"/>
      <c r="VFO289" s="44"/>
      <c r="VFP289" s="44"/>
      <c r="VFQ289" s="44"/>
      <c r="VFR289" s="44"/>
      <c r="VFS289" s="44"/>
      <c r="VFT289" s="44"/>
      <c r="VFU289" s="44"/>
      <c r="VFV289" s="44"/>
      <c r="VFW289" s="44"/>
      <c r="VFX289" s="44"/>
      <c r="VFY289" s="44"/>
      <c r="VFZ289" s="44"/>
      <c r="VGA289" s="44"/>
      <c r="VGB289" s="44"/>
      <c r="VGC289" s="44"/>
      <c r="VGD289" s="44"/>
      <c r="VGE289" s="44"/>
      <c r="VGF289" s="44"/>
      <c r="VGG289" s="44"/>
      <c r="VGH289" s="44"/>
      <c r="VGI289" s="44"/>
      <c r="VGJ289" s="44"/>
      <c r="VGK289" s="44"/>
      <c r="VGL289" s="44"/>
      <c r="VGM289" s="44"/>
      <c r="VGN289" s="44"/>
      <c r="VGO289" s="44"/>
      <c r="VGP289" s="44"/>
      <c r="VGQ289" s="44"/>
      <c r="VGR289" s="44"/>
      <c r="VGS289" s="44"/>
      <c r="VGT289" s="44"/>
      <c r="VGU289" s="44"/>
      <c r="VGV289" s="44"/>
      <c r="VGW289" s="44"/>
      <c r="VGX289" s="44"/>
      <c r="VGY289" s="44"/>
      <c r="VGZ289" s="44"/>
      <c r="VHA289" s="44"/>
      <c r="VHB289" s="44"/>
      <c r="VHC289" s="44"/>
      <c r="VHD289" s="44"/>
      <c r="VHE289" s="44"/>
      <c r="VHF289" s="44"/>
      <c r="VHG289" s="44"/>
      <c r="VHH289" s="44"/>
      <c r="VHI289" s="44"/>
      <c r="VHJ289" s="44"/>
      <c r="VHK289" s="44"/>
      <c r="VHL289" s="44"/>
      <c r="VHM289" s="44"/>
      <c r="VHN289" s="44"/>
      <c r="VHO289" s="44"/>
      <c r="VHP289" s="44"/>
      <c r="VHQ289" s="44"/>
      <c r="VHR289" s="44"/>
      <c r="VHS289" s="44"/>
      <c r="VHT289" s="44"/>
      <c r="VHU289" s="44"/>
      <c r="VHV289" s="44"/>
      <c r="VHW289" s="44"/>
      <c r="VHX289" s="44"/>
      <c r="VHY289" s="44"/>
      <c r="VHZ289" s="44"/>
      <c r="VIA289" s="44"/>
      <c r="VIB289" s="44"/>
      <c r="VIC289" s="44"/>
      <c r="VID289" s="44"/>
      <c r="VIE289" s="44"/>
      <c r="VIF289" s="44"/>
      <c r="VIG289" s="44"/>
      <c r="VIH289" s="44"/>
      <c r="VII289" s="44"/>
      <c r="VIJ289" s="44"/>
      <c r="VIK289" s="44"/>
      <c r="VIL289" s="44"/>
      <c r="VIM289" s="44"/>
      <c r="VIN289" s="44"/>
      <c r="VIO289" s="44"/>
      <c r="VIP289" s="44"/>
      <c r="VIQ289" s="44"/>
      <c r="VIR289" s="44"/>
      <c r="VIS289" s="44"/>
      <c r="VIT289" s="44"/>
      <c r="VIU289" s="44"/>
      <c r="VIV289" s="44"/>
      <c r="VIW289" s="44"/>
      <c r="VIX289" s="44"/>
      <c r="VIY289" s="44"/>
      <c r="VIZ289" s="44"/>
      <c r="VJA289" s="44"/>
      <c r="VJB289" s="44"/>
      <c r="VJC289" s="44"/>
      <c r="VJD289" s="44"/>
      <c r="VJE289" s="44"/>
      <c r="VJF289" s="44"/>
      <c r="VJG289" s="44"/>
      <c r="VJH289" s="44"/>
      <c r="VJI289" s="44"/>
      <c r="VJJ289" s="44"/>
      <c r="VJK289" s="44"/>
      <c r="VJL289" s="44"/>
      <c r="VJM289" s="44"/>
      <c r="VJN289" s="44"/>
      <c r="VJO289" s="44"/>
      <c r="VJP289" s="44"/>
      <c r="VJQ289" s="44"/>
      <c r="VJR289" s="44"/>
      <c r="VJS289" s="44"/>
      <c r="VJT289" s="44"/>
      <c r="VJU289" s="44"/>
      <c r="VJV289" s="44"/>
      <c r="VJW289" s="44"/>
      <c r="VJX289" s="44"/>
      <c r="VJY289" s="44"/>
      <c r="VJZ289" s="44"/>
      <c r="VKA289" s="44"/>
      <c r="VKB289" s="44"/>
      <c r="VKC289" s="44"/>
      <c r="VKD289" s="44"/>
      <c r="VKE289" s="44"/>
      <c r="VKF289" s="44"/>
      <c r="VKG289" s="44"/>
      <c r="VKH289" s="44"/>
      <c r="VKI289" s="44"/>
      <c r="VKJ289" s="44"/>
      <c r="VKK289" s="44"/>
      <c r="VKL289" s="44"/>
      <c r="VKM289" s="44"/>
      <c r="VKN289" s="44"/>
      <c r="VKO289" s="44"/>
      <c r="VKP289" s="44"/>
      <c r="VKQ289" s="44"/>
      <c r="VKR289" s="44"/>
      <c r="VKS289" s="44"/>
      <c r="VKT289" s="44"/>
      <c r="VKU289" s="44"/>
      <c r="VKV289" s="44"/>
      <c r="VKW289" s="44"/>
      <c r="VKX289" s="44"/>
      <c r="VKY289" s="44"/>
      <c r="VKZ289" s="44"/>
      <c r="VLA289" s="44"/>
      <c r="VLB289" s="44"/>
      <c r="VLC289" s="44"/>
      <c r="VLD289" s="44"/>
      <c r="VLE289" s="44"/>
      <c r="VLF289" s="44"/>
      <c r="VLG289" s="44"/>
      <c r="VLH289" s="44"/>
      <c r="VLI289" s="44"/>
      <c r="VLJ289" s="44"/>
      <c r="VLK289" s="44"/>
      <c r="VLL289" s="44"/>
      <c r="VLM289" s="44"/>
      <c r="VLN289" s="44"/>
      <c r="VLO289" s="44"/>
      <c r="VLP289" s="44"/>
      <c r="VLQ289" s="44"/>
      <c r="VLR289" s="44"/>
      <c r="VLS289" s="44"/>
      <c r="VLT289" s="44"/>
      <c r="VLU289" s="44"/>
      <c r="VLV289" s="44"/>
      <c r="VLW289" s="44"/>
      <c r="VLX289" s="44"/>
      <c r="VLY289" s="44"/>
      <c r="VLZ289" s="44"/>
      <c r="VMA289" s="44"/>
      <c r="VMB289" s="44"/>
      <c r="VMC289" s="44"/>
      <c r="VMD289" s="44"/>
      <c r="VME289" s="44"/>
      <c r="VMF289" s="44"/>
      <c r="VMG289" s="44"/>
      <c r="VMH289" s="44"/>
      <c r="VMI289" s="44"/>
      <c r="VMJ289" s="44"/>
      <c r="VMK289" s="44"/>
      <c r="VML289" s="44"/>
      <c r="VMM289" s="44"/>
      <c r="VMN289" s="44"/>
      <c r="VMO289" s="44"/>
      <c r="VMP289" s="44"/>
      <c r="VMQ289" s="44"/>
      <c r="VMR289" s="44"/>
      <c r="VMS289" s="44"/>
      <c r="VMT289" s="44"/>
      <c r="VMU289" s="44"/>
      <c r="VMV289" s="44"/>
      <c r="VMW289" s="44"/>
      <c r="VMX289" s="44"/>
      <c r="VMY289" s="44"/>
      <c r="VMZ289" s="44"/>
      <c r="VNA289" s="44"/>
      <c r="VNB289" s="44"/>
      <c r="VNC289" s="44"/>
      <c r="VND289" s="44"/>
      <c r="VNE289" s="44"/>
      <c r="VNF289" s="44"/>
      <c r="VNG289" s="44"/>
      <c r="VNH289" s="44"/>
      <c r="VNI289" s="44"/>
      <c r="VNJ289" s="44"/>
      <c r="VNK289" s="44"/>
      <c r="VNL289" s="44"/>
      <c r="VNM289" s="44"/>
      <c r="VNN289" s="44"/>
      <c r="VNO289" s="44"/>
      <c r="VNP289" s="44"/>
      <c r="VNQ289" s="44"/>
      <c r="VNR289" s="44"/>
      <c r="VNS289" s="44"/>
      <c r="VNT289" s="44"/>
      <c r="VNU289" s="44"/>
      <c r="VNV289" s="44"/>
      <c r="VNW289" s="44"/>
      <c r="VNX289" s="44"/>
      <c r="VNY289" s="44"/>
      <c r="VNZ289" s="44"/>
      <c r="VOA289" s="44"/>
      <c r="VOB289" s="44"/>
      <c r="VOC289" s="44"/>
      <c r="VOD289" s="44"/>
      <c r="VOE289" s="44"/>
      <c r="VOF289" s="44"/>
      <c r="VOG289" s="44"/>
      <c r="VOH289" s="44"/>
      <c r="VOI289" s="44"/>
      <c r="VOJ289" s="44"/>
      <c r="VOK289" s="44"/>
      <c r="VOL289" s="44"/>
      <c r="VOM289" s="44"/>
      <c r="VON289" s="44"/>
      <c r="VOO289" s="44"/>
      <c r="VOP289" s="44"/>
      <c r="VOQ289" s="44"/>
      <c r="VOR289" s="44"/>
      <c r="VOS289" s="44"/>
      <c r="VOT289" s="44"/>
      <c r="VOU289" s="44"/>
      <c r="VOV289" s="44"/>
      <c r="VOW289" s="44"/>
      <c r="VOX289" s="44"/>
      <c r="VOY289" s="44"/>
      <c r="VOZ289" s="44"/>
      <c r="VPA289" s="44"/>
      <c r="VPB289" s="44"/>
      <c r="VPC289" s="44"/>
      <c r="VPD289" s="44"/>
      <c r="VPE289" s="44"/>
      <c r="VPF289" s="44"/>
      <c r="VPG289" s="44"/>
      <c r="VPH289" s="44"/>
      <c r="VPI289" s="44"/>
      <c r="VPJ289" s="44"/>
      <c r="VPK289" s="44"/>
      <c r="VPL289" s="44"/>
      <c r="VPM289" s="44"/>
      <c r="VPN289" s="44"/>
      <c r="VPO289" s="44"/>
      <c r="VPP289" s="44"/>
      <c r="VPQ289" s="44"/>
      <c r="VPR289" s="44"/>
      <c r="VPS289" s="44"/>
      <c r="VPT289" s="44"/>
      <c r="VPU289" s="44"/>
      <c r="VPV289" s="44"/>
      <c r="VPW289" s="44"/>
      <c r="VPX289" s="44"/>
      <c r="VPY289" s="44"/>
      <c r="VPZ289" s="44"/>
      <c r="VQA289" s="44"/>
      <c r="VQB289" s="44"/>
      <c r="VQC289" s="44"/>
      <c r="VQD289" s="44"/>
      <c r="VQE289" s="44"/>
      <c r="VQF289" s="44"/>
      <c r="VQG289" s="44"/>
      <c r="VQH289" s="44"/>
      <c r="VQI289" s="44"/>
      <c r="VQJ289" s="44"/>
      <c r="VQK289" s="44"/>
      <c r="VQL289" s="44"/>
      <c r="VQM289" s="44"/>
      <c r="VQN289" s="44"/>
      <c r="VQO289" s="44"/>
      <c r="VQP289" s="44"/>
      <c r="VQQ289" s="44"/>
      <c r="VQR289" s="44"/>
      <c r="VQS289" s="44"/>
      <c r="VQT289" s="44"/>
      <c r="VQU289" s="44"/>
      <c r="VQV289" s="44"/>
      <c r="VQW289" s="44"/>
      <c r="VQX289" s="44"/>
      <c r="VQY289" s="44"/>
      <c r="VQZ289" s="44"/>
      <c r="VRA289" s="44"/>
      <c r="VRB289" s="44"/>
      <c r="VRC289" s="44"/>
      <c r="VRD289" s="44"/>
      <c r="VRE289" s="44"/>
      <c r="VRF289" s="44"/>
      <c r="VRG289" s="44"/>
      <c r="VRH289" s="44"/>
      <c r="VRI289" s="44"/>
      <c r="VRJ289" s="44"/>
      <c r="VRK289" s="44"/>
      <c r="VRL289" s="44"/>
      <c r="VRM289" s="44"/>
      <c r="VRN289" s="44"/>
      <c r="VRO289" s="44"/>
      <c r="VRP289" s="44"/>
      <c r="VRQ289" s="44"/>
      <c r="VRR289" s="44"/>
      <c r="VRS289" s="44"/>
      <c r="VRT289" s="44"/>
      <c r="VRU289" s="44"/>
      <c r="VRV289" s="44"/>
      <c r="VRW289" s="44"/>
      <c r="VRX289" s="44"/>
      <c r="VRY289" s="44"/>
      <c r="VRZ289" s="44"/>
      <c r="VSA289" s="44"/>
      <c r="VSB289" s="44"/>
      <c r="VSC289" s="44"/>
      <c r="VSD289" s="44"/>
      <c r="VSE289" s="44"/>
      <c r="VSF289" s="44"/>
      <c r="VSG289" s="44"/>
      <c r="VSH289" s="44"/>
      <c r="VSI289" s="44"/>
      <c r="VSJ289" s="44"/>
      <c r="VSK289" s="44"/>
      <c r="VSL289" s="44"/>
      <c r="VSM289" s="44"/>
      <c r="VSN289" s="44"/>
      <c r="VSO289" s="44"/>
      <c r="VSP289" s="44"/>
      <c r="VSQ289" s="44"/>
      <c r="VSR289" s="44"/>
      <c r="VSS289" s="44"/>
      <c r="VST289" s="44"/>
      <c r="VSU289" s="44"/>
      <c r="VSV289" s="44"/>
      <c r="VSW289" s="44"/>
      <c r="VSX289" s="44"/>
      <c r="VSY289" s="44"/>
      <c r="VSZ289" s="44"/>
      <c r="VTA289" s="44"/>
      <c r="VTB289" s="44"/>
      <c r="VTC289" s="44"/>
      <c r="VTD289" s="44"/>
      <c r="VTE289" s="44"/>
      <c r="VTF289" s="44"/>
      <c r="VTG289" s="44"/>
      <c r="VTH289" s="44"/>
      <c r="VTI289" s="44"/>
      <c r="VTJ289" s="44"/>
      <c r="VTK289" s="44"/>
      <c r="VTL289" s="44"/>
      <c r="VTM289" s="44"/>
      <c r="VTN289" s="44"/>
      <c r="VTO289" s="44"/>
      <c r="VTP289" s="44"/>
      <c r="VTQ289" s="44"/>
      <c r="VTR289" s="44"/>
      <c r="VTS289" s="44"/>
      <c r="VTT289" s="44"/>
      <c r="VTU289" s="44"/>
      <c r="VTV289" s="44"/>
      <c r="VTW289" s="44"/>
      <c r="VTX289" s="44"/>
      <c r="VTY289" s="44"/>
      <c r="VTZ289" s="44"/>
      <c r="VUA289" s="44"/>
      <c r="VUB289" s="44"/>
      <c r="VUC289" s="44"/>
      <c r="VUD289" s="44"/>
      <c r="VUE289" s="44"/>
      <c r="VUF289" s="44"/>
      <c r="VUG289" s="44"/>
      <c r="VUH289" s="44"/>
      <c r="VUI289" s="44"/>
      <c r="VUJ289" s="44"/>
      <c r="VUK289" s="44"/>
      <c r="VUL289" s="44"/>
      <c r="VUM289" s="44"/>
      <c r="VUN289" s="44"/>
      <c r="VUO289" s="44"/>
      <c r="VUP289" s="44"/>
      <c r="VUQ289" s="44"/>
      <c r="VUR289" s="44"/>
      <c r="VUS289" s="44"/>
      <c r="VUT289" s="44"/>
      <c r="VUU289" s="44"/>
      <c r="VUV289" s="44"/>
      <c r="VUW289" s="44"/>
      <c r="VUX289" s="44"/>
      <c r="VUY289" s="44"/>
      <c r="VUZ289" s="44"/>
      <c r="VVA289" s="44"/>
      <c r="VVB289" s="44"/>
      <c r="VVC289" s="44"/>
      <c r="VVD289" s="44"/>
      <c r="VVE289" s="44"/>
      <c r="VVF289" s="44"/>
      <c r="VVG289" s="44"/>
      <c r="VVH289" s="44"/>
      <c r="VVI289" s="44"/>
      <c r="VVJ289" s="44"/>
      <c r="VVK289" s="44"/>
      <c r="VVL289" s="44"/>
      <c r="VVM289" s="44"/>
      <c r="VVN289" s="44"/>
      <c r="VVO289" s="44"/>
      <c r="VVP289" s="44"/>
      <c r="VVQ289" s="44"/>
      <c r="VVR289" s="44"/>
      <c r="VVS289" s="44"/>
      <c r="VVT289" s="44"/>
      <c r="VVU289" s="44"/>
      <c r="VVV289" s="44"/>
      <c r="VVW289" s="44"/>
      <c r="VVX289" s="44"/>
      <c r="VVY289" s="44"/>
      <c r="VVZ289" s="44"/>
      <c r="VWA289" s="44"/>
      <c r="VWB289" s="44"/>
      <c r="VWC289" s="44"/>
      <c r="VWD289" s="44"/>
      <c r="VWE289" s="44"/>
      <c r="VWF289" s="44"/>
      <c r="VWG289" s="44"/>
      <c r="VWH289" s="44"/>
      <c r="VWI289" s="44"/>
      <c r="VWJ289" s="44"/>
      <c r="VWK289" s="44"/>
      <c r="VWL289" s="44"/>
      <c r="VWM289" s="44"/>
      <c r="VWN289" s="44"/>
      <c r="VWO289" s="44"/>
      <c r="VWP289" s="44"/>
      <c r="VWQ289" s="44"/>
      <c r="VWR289" s="44"/>
      <c r="VWS289" s="44"/>
      <c r="VWT289" s="44"/>
      <c r="VWU289" s="44"/>
      <c r="VWV289" s="44"/>
      <c r="VWW289" s="44"/>
      <c r="VWX289" s="44"/>
      <c r="VWY289" s="44"/>
      <c r="VWZ289" s="44"/>
      <c r="VXA289" s="44"/>
      <c r="VXB289" s="44"/>
      <c r="VXC289" s="44"/>
      <c r="VXD289" s="44"/>
      <c r="VXE289" s="44"/>
      <c r="VXF289" s="44"/>
      <c r="VXG289" s="44"/>
      <c r="VXH289" s="44"/>
      <c r="VXI289" s="44"/>
      <c r="VXJ289" s="44"/>
      <c r="VXK289" s="44"/>
      <c r="VXL289" s="44"/>
      <c r="VXM289" s="44"/>
      <c r="VXN289" s="44"/>
      <c r="VXO289" s="44"/>
      <c r="VXP289" s="44"/>
      <c r="VXQ289" s="44"/>
      <c r="VXR289" s="44"/>
      <c r="VXS289" s="44"/>
      <c r="VXT289" s="44"/>
      <c r="VXU289" s="44"/>
      <c r="VXV289" s="44"/>
      <c r="VXW289" s="44"/>
      <c r="VXX289" s="44"/>
      <c r="VXY289" s="44"/>
      <c r="VXZ289" s="44"/>
      <c r="VYA289" s="44"/>
      <c r="VYB289" s="44"/>
      <c r="VYC289" s="44"/>
      <c r="VYD289" s="44"/>
      <c r="VYE289" s="44"/>
      <c r="VYF289" s="44"/>
      <c r="VYG289" s="44"/>
      <c r="VYH289" s="44"/>
      <c r="VYI289" s="44"/>
      <c r="VYJ289" s="44"/>
      <c r="VYK289" s="44"/>
      <c r="VYL289" s="44"/>
      <c r="VYM289" s="44"/>
      <c r="VYN289" s="44"/>
      <c r="VYO289" s="44"/>
      <c r="VYP289" s="44"/>
      <c r="VYQ289" s="44"/>
      <c r="VYR289" s="44"/>
      <c r="VYS289" s="44"/>
      <c r="VYT289" s="44"/>
      <c r="VYU289" s="44"/>
      <c r="VYV289" s="44"/>
      <c r="VYW289" s="44"/>
      <c r="VYX289" s="44"/>
      <c r="VYY289" s="44"/>
      <c r="VYZ289" s="44"/>
      <c r="VZA289" s="44"/>
      <c r="VZB289" s="44"/>
      <c r="VZC289" s="44"/>
      <c r="VZD289" s="44"/>
      <c r="VZE289" s="44"/>
      <c r="VZF289" s="44"/>
      <c r="VZG289" s="44"/>
      <c r="VZH289" s="44"/>
      <c r="VZI289" s="44"/>
      <c r="VZJ289" s="44"/>
      <c r="VZK289" s="44"/>
      <c r="VZL289" s="44"/>
      <c r="VZM289" s="44"/>
      <c r="VZN289" s="44"/>
      <c r="VZO289" s="44"/>
      <c r="VZP289" s="44"/>
      <c r="VZQ289" s="44"/>
      <c r="VZR289" s="44"/>
      <c r="VZS289" s="44"/>
      <c r="VZT289" s="44"/>
      <c r="VZU289" s="44"/>
      <c r="VZV289" s="44"/>
      <c r="VZW289" s="44"/>
      <c r="VZX289" s="44"/>
      <c r="VZY289" s="44"/>
      <c r="VZZ289" s="44"/>
      <c r="WAA289" s="44"/>
      <c r="WAB289" s="44"/>
      <c r="WAC289" s="44"/>
      <c r="WAD289" s="44"/>
      <c r="WAE289" s="44"/>
      <c r="WAF289" s="44"/>
      <c r="WAG289" s="44"/>
      <c r="WAH289" s="44"/>
      <c r="WAI289" s="44"/>
      <c r="WAJ289" s="44"/>
      <c r="WAK289" s="44"/>
      <c r="WAL289" s="44"/>
      <c r="WAM289" s="44"/>
      <c r="WAN289" s="44"/>
      <c r="WAO289" s="44"/>
      <c r="WAP289" s="44"/>
      <c r="WAQ289" s="44"/>
      <c r="WAR289" s="44"/>
      <c r="WAS289" s="44"/>
      <c r="WAT289" s="44"/>
      <c r="WAU289" s="44"/>
      <c r="WAV289" s="44"/>
      <c r="WAW289" s="44"/>
      <c r="WAX289" s="44"/>
      <c r="WAY289" s="44"/>
      <c r="WAZ289" s="44"/>
      <c r="WBA289" s="44"/>
      <c r="WBB289" s="44"/>
      <c r="WBC289" s="44"/>
      <c r="WBD289" s="44"/>
      <c r="WBE289" s="44"/>
      <c r="WBF289" s="44"/>
      <c r="WBG289" s="44"/>
      <c r="WBH289" s="44"/>
      <c r="WBI289" s="44"/>
      <c r="WBJ289" s="44"/>
      <c r="WBK289" s="44"/>
      <c r="WBL289" s="44"/>
      <c r="WBM289" s="44"/>
      <c r="WBN289" s="44"/>
      <c r="WBO289" s="44"/>
      <c r="WBP289" s="44"/>
      <c r="WBQ289" s="44"/>
      <c r="WBR289" s="44"/>
      <c r="WBS289" s="44"/>
      <c r="WBT289" s="44"/>
      <c r="WBU289" s="44"/>
      <c r="WBV289" s="44"/>
      <c r="WBW289" s="44"/>
      <c r="WBX289" s="44"/>
      <c r="WBY289" s="44"/>
      <c r="WBZ289" s="44"/>
      <c r="WCA289" s="44"/>
      <c r="WCB289" s="44"/>
      <c r="WCC289" s="44"/>
      <c r="WCD289" s="44"/>
      <c r="WCE289" s="44"/>
      <c r="WCF289" s="44"/>
      <c r="WCG289" s="44"/>
      <c r="WCH289" s="44"/>
      <c r="WCI289" s="44"/>
      <c r="WCJ289" s="44"/>
      <c r="WCK289" s="44"/>
      <c r="WCL289" s="44"/>
      <c r="WCM289" s="44"/>
      <c r="WCN289" s="44"/>
      <c r="WCO289" s="44"/>
      <c r="WCP289" s="44"/>
      <c r="WCQ289" s="44"/>
      <c r="WCR289" s="44"/>
      <c r="WCS289" s="44"/>
      <c r="WCT289" s="44"/>
      <c r="WCU289" s="44"/>
      <c r="WCV289" s="44"/>
      <c r="WCW289" s="44"/>
      <c r="WCX289" s="44"/>
      <c r="WCY289" s="44"/>
      <c r="WCZ289" s="44"/>
      <c r="WDA289" s="44"/>
      <c r="WDB289" s="44"/>
      <c r="WDC289" s="44"/>
      <c r="WDD289" s="44"/>
      <c r="WDE289" s="44"/>
      <c r="WDF289" s="44"/>
      <c r="WDG289" s="44"/>
      <c r="WDH289" s="44"/>
      <c r="WDI289" s="44"/>
      <c r="WDJ289" s="44"/>
      <c r="WDK289" s="44"/>
      <c r="WDL289" s="44"/>
      <c r="WDM289" s="44"/>
      <c r="WDN289" s="44"/>
      <c r="WDO289" s="44"/>
      <c r="WDP289" s="44"/>
      <c r="WDQ289" s="44"/>
      <c r="WDR289" s="44"/>
      <c r="WDS289" s="44"/>
      <c r="WDT289" s="44"/>
      <c r="WDU289" s="44"/>
      <c r="WDV289" s="44"/>
      <c r="WDW289" s="44"/>
      <c r="WDX289" s="44"/>
      <c r="WDY289" s="44"/>
      <c r="WDZ289" s="44"/>
      <c r="WEA289" s="44"/>
      <c r="WEB289" s="44"/>
      <c r="WEC289" s="44"/>
      <c r="WED289" s="44"/>
      <c r="WEE289" s="44"/>
      <c r="WEF289" s="44"/>
      <c r="WEG289" s="44"/>
      <c r="WEH289" s="44"/>
      <c r="WEI289" s="44"/>
      <c r="WEJ289" s="44"/>
      <c r="WEK289" s="44"/>
      <c r="WEL289" s="44"/>
      <c r="WEM289" s="44"/>
      <c r="WEN289" s="44"/>
      <c r="WEO289" s="44"/>
      <c r="WEP289" s="44"/>
      <c r="WEQ289" s="44"/>
      <c r="WER289" s="44"/>
      <c r="WES289" s="44"/>
      <c r="WET289" s="44"/>
      <c r="WEU289" s="44"/>
      <c r="WEV289" s="44"/>
      <c r="WEW289" s="44"/>
      <c r="WEX289" s="44"/>
      <c r="WEY289" s="44"/>
      <c r="WEZ289" s="44"/>
      <c r="WFA289" s="44"/>
      <c r="WFB289" s="44"/>
      <c r="WFC289" s="44"/>
      <c r="WFD289" s="44"/>
      <c r="WFE289" s="44"/>
      <c r="WFF289" s="44"/>
      <c r="WFG289" s="44"/>
      <c r="WFH289" s="44"/>
      <c r="WFI289" s="44"/>
      <c r="WFJ289" s="44"/>
      <c r="WFK289" s="44"/>
      <c r="WFL289" s="44"/>
      <c r="WFM289" s="44"/>
      <c r="WFN289" s="44"/>
      <c r="WFO289" s="44"/>
      <c r="WFP289" s="44"/>
      <c r="WFQ289" s="44"/>
      <c r="WFR289" s="44"/>
      <c r="WFS289" s="44"/>
      <c r="WFT289" s="44"/>
      <c r="WFU289" s="44"/>
      <c r="WFV289" s="44"/>
      <c r="WFW289" s="44"/>
      <c r="WFX289" s="44"/>
      <c r="WFY289" s="44"/>
      <c r="WFZ289" s="44"/>
      <c r="WGA289" s="44"/>
      <c r="WGB289" s="44"/>
      <c r="WGC289" s="44"/>
      <c r="WGD289" s="44"/>
      <c r="WGE289" s="44"/>
      <c r="WGF289" s="44"/>
      <c r="WGG289" s="44"/>
      <c r="WGH289" s="44"/>
      <c r="WGI289" s="44"/>
      <c r="WGJ289" s="44"/>
      <c r="WGK289" s="44"/>
      <c r="WGL289" s="44"/>
      <c r="WGM289" s="44"/>
      <c r="WGN289" s="44"/>
      <c r="WGO289" s="44"/>
      <c r="WGP289" s="44"/>
      <c r="WGQ289" s="44"/>
      <c r="WGR289" s="44"/>
      <c r="WGS289" s="44"/>
      <c r="WGT289" s="44"/>
      <c r="WGU289" s="44"/>
      <c r="WGV289" s="44"/>
      <c r="WGW289" s="44"/>
      <c r="WGX289" s="44"/>
      <c r="WGY289" s="44"/>
      <c r="WGZ289" s="44"/>
      <c r="WHA289" s="44"/>
      <c r="WHB289" s="44"/>
      <c r="WHC289" s="44"/>
      <c r="WHD289" s="44"/>
      <c r="WHE289" s="44"/>
      <c r="WHF289" s="44"/>
      <c r="WHG289" s="44"/>
      <c r="WHH289" s="44"/>
      <c r="WHI289" s="44"/>
      <c r="WHJ289" s="44"/>
      <c r="WHK289" s="44"/>
      <c r="WHL289" s="44"/>
      <c r="WHM289" s="44"/>
      <c r="WHN289" s="44"/>
      <c r="WHO289" s="44"/>
      <c r="WHP289" s="44"/>
      <c r="WHQ289" s="44"/>
      <c r="WHR289" s="44"/>
      <c r="WHS289" s="44"/>
      <c r="WHT289" s="44"/>
      <c r="WHU289" s="44"/>
      <c r="WHV289" s="44"/>
      <c r="WHW289" s="44"/>
      <c r="WHX289" s="44"/>
      <c r="WHY289" s="44"/>
      <c r="WHZ289" s="44"/>
      <c r="WIA289" s="44"/>
      <c r="WIB289" s="44"/>
      <c r="WIC289" s="44"/>
      <c r="WID289" s="44"/>
      <c r="WIE289" s="44"/>
      <c r="WIF289" s="44"/>
      <c r="WIG289" s="44"/>
      <c r="WIH289" s="44"/>
      <c r="WII289" s="44"/>
      <c r="WIJ289" s="44"/>
      <c r="WIK289" s="44"/>
      <c r="WIL289" s="44"/>
      <c r="WIM289" s="44"/>
      <c r="WIN289" s="44"/>
      <c r="WIO289" s="44"/>
      <c r="WIP289" s="44"/>
      <c r="WIQ289" s="44"/>
      <c r="WIR289" s="44"/>
      <c r="WIS289" s="44"/>
      <c r="WIT289" s="44"/>
      <c r="WIU289" s="44"/>
      <c r="WIV289" s="44"/>
      <c r="WIW289" s="44"/>
      <c r="WIX289" s="44"/>
      <c r="WIY289" s="44"/>
      <c r="WIZ289" s="44"/>
      <c r="WJA289" s="44"/>
      <c r="WJB289" s="44"/>
      <c r="WJC289" s="44"/>
      <c r="WJD289" s="44"/>
      <c r="WJE289" s="44"/>
      <c r="WJF289" s="44"/>
      <c r="WJG289" s="44"/>
      <c r="WJH289" s="44"/>
      <c r="WJI289" s="44"/>
      <c r="WJJ289" s="44"/>
      <c r="WJK289" s="44"/>
      <c r="WJL289" s="44"/>
      <c r="WJM289" s="44"/>
      <c r="WJN289" s="44"/>
      <c r="WJO289" s="44"/>
      <c r="WJP289" s="44"/>
      <c r="WJQ289" s="44"/>
      <c r="WJR289" s="44"/>
      <c r="WJS289" s="44"/>
      <c r="WJT289" s="44"/>
      <c r="WJU289" s="44"/>
      <c r="WJV289" s="44"/>
      <c r="WJW289" s="44"/>
      <c r="WJX289" s="44"/>
      <c r="WJY289" s="44"/>
      <c r="WJZ289" s="44"/>
      <c r="WKA289" s="44"/>
      <c r="WKB289" s="44"/>
      <c r="WKC289" s="44"/>
      <c r="WKD289" s="44"/>
      <c r="WKE289" s="44"/>
      <c r="WKF289" s="44"/>
      <c r="WKG289" s="44"/>
      <c r="WKH289" s="44"/>
      <c r="WKI289" s="44"/>
      <c r="WKJ289" s="44"/>
      <c r="WKK289" s="44"/>
      <c r="WKL289" s="44"/>
      <c r="WKM289" s="44"/>
      <c r="WKN289" s="44"/>
      <c r="WKO289" s="44"/>
      <c r="WKP289" s="44"/>
      <c r="WKQ289" s="44"/>
      <c r="WKR289" s="44"/>
      <c r="WKS289" s="44"/>
      <c r="WKT289" s="44"/>
      <c r="WKU289" s="44"/>
      <c r="WKV289" s="44"/>
      <c r="WKW289" s="44"/>
      <c r="WKX289" s="44"/>
      <c r="WKY289" s="44"/>
      <c r="WKZ289" s="44"/>
      <c r="WLA289" s="44"/>
      <c r="WLB289" s="44"/>
      <c r="WLC289" s="44"/>
      <c r="WLD289" s="44"/>
      <c r="WLE289" s="44"/>
      <c r="WLF289" s="44"/>
      <c r="WLG289" s="44"/>
      <c r="WLH289" s="44"/>
      <c r="WLI289" s="44"/>
      <c r="WLJ289" s="44"/>
      <c r="WLK289" s="44"/>
      <c r="WLL289" s="44"/>
      <c r="WLM289" s="44"/>
      <c r="WLN289" s="44"/>
      <c r="WLO289" s="44"/>
      <c r="WLP289" s="44"/>
      <c r="WLQ289" s="44"/>
      <c r="WLR289" s="44"/>
      <c r="WLS289" s="44"/>
      <c r="WLT289" s="44"/>
      <c r="WLU289" s="44"/>
      <c r="WLV289" s="44"/>
      <c r="WLW289" s="44"/>
      <c r="WLX289" s="44"/>
      <c r="WLY289" s="44"/>
      <c r="WLZ289" s="44"/>
      <c r="WMA289" s="44"/>
      <c r="WMB289" s="44"/>
      <c r="WMC289" s="44"/>
      <c r="WMD289" s="44"/>
      <c r="WME289" s="44"/>
      <c r="WMF289" s="44"/>
      <c r="WMG289" s="44"/>
      <c r="WMH289" s="44"/>
      <c r="WMI289" s="44"/>
      <c r="WMJ289" s="44"/>
      <c r="WMK289" s="44"/>
      <c r="WML289" s="44"/>
      <c r="WMM289" s="44"/>
      <c r="WMN289" s="44"/>
      <c r="WMO289" s="44"/>
      <c r="WMP289" s="44"/>
      <c r="WMQ289" s="44"/>
      <c r="WMR289" s="44"/>
      <c r="WMS289" s="44"/>
      <c r="WMT289" s="44"/>
      <c r="WMU289" s="44"/>
      <c r="WMV289" s="44"/>
      <c r="WMW289" s="44"/>
      <c r="WMX289" s="44"/>
      <c r="WMY289" s="44"/>
      <c r="WMZ289" s="44"/>
      <c r="WNA289" s="44"/>
      <c r="WNB289" s="44"/>
      <c r="WNC289" s="44"/>
      <c r="WND289" s="44"/>
      <c r="WNE289" s="44"/>
      <c r="WNF289" s="44"/>
      <c r="WNG289" s="44"/>
      <c r="WNH289" s="44"/>
      <c r="WNI289" s="44"/>
      <c r="WNJ289" s="44"/>
      <c r="WNK289" s="44"/>
      <c r="WNL289" s="44"/>
      <c r="WNM289" s="44"/>
      <c r="WNN289" s="44"/>
      <c r="WNO289" s="44"/>
      <c r="WNP289" s="44"/>
      <c r="WNQ289" s="44"/>
      <c r="WNR289" s="44"/>
      <c r="WNS289" s="44"/>
      <c r="WNT289" s="44"/>
      <c r="WNU289" s="44"/>
      <c r="WNV289" s="44"/>
      <c r="WNW289" s="44"/>
      <c r="WNX289" s="44"/>
      <c r="WNY289" s="44"/>
      <c r="WNZ289" s="44"/>
      <c r="WOA289" s="44"/>
      <c r="WOB289" s="44"/>
      <c r="WOC289" s="44"/>
      <c r="WOD289" s="44"/>
      <c r="WOE289" s="44"/>
      <c r="WOF289" s="44"/>
      <c r="WOG289" s="44"/>
      <c r="WOH289" s="44"/>
      <c r="WOI289" s="44"/>
      <c r="WOJ289" s="44"/>
      <c r="WOK289" s="44"/>
      <c r="WOL289" s="44"/>
      <c r="WOM289" s="44"/>
      <c r="WON289" s="44"/>
      <c r="WOO289" s="44"/>
      <c r="WOP289" s="44"/>
      <c r="WOQ289" s="44"/>
      <c r="WOR289" s="44"/>
      <c r="WOS289" s="44"/>
      <c r="WOT289" s="44"/>
      <c r="WOU289" s="44"/>
      <c r="WOV289" s="44"/>
      <c r="WOW289" s="44"/>
      <c r="WOX289" s="44"/>
      <c r="WOY289" s="44"/>
      <c r="WOZ289" s="44"/>
      <c r="WPA289" s="44"/>
      <c r="WPB289" s="44"/>
      <c r="WPC289" s="44"/>
      <c r="WPD289" s="44"/>
      <c r="WPE289" s="44"/>
      <c r="WPF289" s="44"/>
      <c r="WPG289" s="44"/>
      <c r="WPH289" s="44"/>
      <c r="WPI289" s="44"/>
      <c r="WPJ289" s="44"/>
      <c r="WPK289" s="44"/>
      <c r="WPL289" s="44"/>
      <c r="WPM289" s="44"/>
      <c r="WPN289" s="44"/>
      <c r="WPO289" s="44"/>
      <c r="WPP289" s="44"/>
      <c r="WPQ289" s="44"/>
      <c r="WPR289" s="44"/>
      <c r="WPS289" s="44"/>
      <c r="WPT289" s="44"/>
      <c r="WPU289" s="44"/>
      <c r="WPV289" s="44"/>
      <c r="WPW289" s="44"/>
      <c r="WPX289" s="44"/>
      <c r="WPY289" s="44"/>
      <c r="WPZ289" s="44"/>
      <c r="WQA289" s="44"/>
      <c r="WQB289" s="44"/>
      <c r="WQC289" s="44"/>
      <c r="WQD289" s="44"/>
      <c r="WQE289" s="44"/>
      <c r="WQF289" s="44"/>
      <c r="WQG289" s="44"/>
      <c r="WQH289" s="44"/>
      <c r="WQI289" s="44"/>
      <c r="WQJ289" s="44"/>
      <c r="WQK289" s="44"/>
      <c r="WQL289" s="44"/>
      <c r="WQM289" s="44"/>
      <c r="WQN289" s="44"/>
      <c r="WQO289" s="44"/>
      <c r="WQP289" s="44"/>
      <c r="WQQ289" s="44"/>
      <c r="WQR289" s="44"/>
      <c r="WQS289" s="44"/>
      <c r="WQT289" s="44"/>
      <c r="WQU289" s="44"/>
      <c r="WQV289" s="44"/>
      <c r="WQW289" s="44"/>
      <c r="WQX289" s="44"/>
      <c r="WQY289" s="44"/>
      <c r="WQZ289" s="44"/>
      <c r="WRA289" s="44"/>
      <c r="WRB289" s="44"/>
      <c r="WRC289" s="44"/>
      <c r="WRD289" s="44"/>
      <c r="WRE289" s="44"/>
      <c r="WRF289" s="44"/>
      <c r="WRG289" s="44"/>
      <c r="WRH289" s="44"/>
      <c r="WRI289" s="44"/>
      <c r="WRJ289" s="44"/>
      <c r="WRK289" s="44"/>
      <c r="WRL289" s="44"/>
      <c r="WRM289" s="44"/>
      <c r="WRN289" s="44"/>
      <c r="WRO289" s="44"/>
      <c r="WRP289" s="44"/>
      <c r="WRQ289" s="44"/>
      <c r="WRR289" s="44"/>
      <c r="WRS289" s="44"/>
      <c r="WRT289" s="44"/>
      <c r="WRU289" s="44"/>
      <c r="WRV289" s="44"/>
      <c r="WRW289" s="44"/>
      <c r="WRX289" s="44"/>
      <c r="WRY289" s="44"/>
      <c r="WRZ289" s="44"/>
      <c r="WSA289" s="44"/>
      <c r="WSB289" s="44"/>
      <c r="WSC289" s="44"/>
      <c r="WSD289" s="44"/>
      <c r="WSE289" s="44"/>
      <c r="WSF289" s="44"/>
      <c r="WSG289" s="44"/>
      <c r="WSH289" s="44"/>
      <c r="WSI289" s="44"/>
      <c r="WSJ289" s="44"/>
      <c r="WSK289" s="44"/>
      <c r="WSL289" s="44"/>
      <c r="WSM289" s="44"/>
      <c r="WSN289" s="44"/>
      <c r="WSO289" s="44"/>
      <c r="WSP289" s="44"/>
      <c r="WSQ289" s="44"/>
      <c r="WSR289" s="44"/>
      <c r="WSS289" s="44"/>
      <c r="WST289" s="44"/>
      <c r="WSU289" s="44"/>
      <c r="WSV289" s="44"/>
      <c r="WSW289" s="44"/>
      <c r="WSX289" s="44"/>
      <c r="WSY289" s="44"/>
      <c r="WSZ289" s="44"/>
      <c r="WTA289" s="44"/>
      <c r="WTB289" s="44"/>
      <c r="WTC289" s="44"/>
      <c r="WTD289" s="44"/>
      <c r="WTE289" s="44"/>
      <c r="WTF289" s="44"/>
      <c r="WTG289" s="44"/>
      <c r="WTH289" s="44"/>
      <c r="WTI289" s="44"/>
      <c r="WTJ289" s="44"/>
      <c r="WTK289" s="44"/>
      <c r="WTL289" s="44"/>
      <c r="WTM289" s="44"/>
      <c r="WTN289" s="44"/>
      <c r="WTO289" s="44"/>
      <c r="WTP289" s="44"/>
      <c r="WTQ289" s="44"/>
      <c r="WTR289" s="44"/>
      <c r="WTS289" s="44"/>
      <c r="WTT289" s="44"/>
      <c r="WTU289" s="44"/>
      <c r="WTV289" s="44"/>
      <c r="WTW289" s="44"/>
      <c r="WTX289" s="44"/>
      <c r="WTY289" s="44"/>
      <c r="WTZ289" s="44"/>
      <c r="WUA289" s="44"/>
      <c r="WUB289" s="44"/>
      <c r="WUC289" s="44"/>
      <c r="WUD289" s="44"/>
      <c r="WUE289" s="44"/>
      <c r="WUF289" s="44"/>
      <c r="WUG289" s="44"/>
      <c r="WUH289" s="44"/>
      <c r="WUI289" s="44"/>
      <c r="WUJ289" s="44"/>
      <c r="WUK289" s="44"/>
      <c r="WUL289" s="44"/>
      <c r="WUM289" s="44"/>
      <c r="WUN289" s="44"/>
      <c r="WUO289" s="44"/>
      <c r="WUP289" s="44"/>
      <c r="WUQ289" s="44"/>
      <c r="WUR289" s="44"/>
      <c r="WUS289" s="44"/>
      <c r="WUT289" s="44"/>
      <c r="WUU289" s="44"/>
      <c r="WUV289" s="44"/>
      <c r="WUW289" s="44"/>
      <c r="WUX289" s="44"/>
      <c r="WUY289" s="44"/>
      <c r="WUZ289" s="44"/>
      <c r="WVA289" s="44"/>
      <c r="WVB289" s="44"/>
      <c r="WVC289" s="44"/>
      <c r="WVD289" s="44"/>
      <c r="WVE289" s="44"/>
      <c r="WVF289" s="44"/>
      <c r="WVG289" s="44"/>
      <c r="WVH289" s="44"/>
      <c r="WVI289" s="44"/>
      <c r="WVJ289" s="44"/>
      <c r="WVK289" s="44"/>
      <c r="WVL289" s="44"/>
      <c r="WVM289" s="44"/>
      <c r="WVN289" s="44"/>
      <c r="WVO289" s="44"/>
      <c r="WVP289" s="44"/>
      <c r="WVQ289" s="44"/>
      <c r="WVR289" s="44"/>
      <c r="WVS289" s="44"/>
      <c r="WVT289" s="44"/>
      <c r="WVU289" s="44"/>
      <c r="WVV289" s="44"/>
      <c r="WVW289" s="44"/>
      <c r="WVX289" s="44"/>
      <c r="WVY289" s="44"/>
      <c r="WVZ289" s="44"/>
      <c r="WWA289" s="44"/>
      <c r="WWB289" s="44"/>
      <c r="WWC289" s="44"/>
      <c r="WWD289" s="44"/>
      <c r="WWE289" s="44"/>
      <c r="WWF289" s="44"/>
      <c r="WWG289" s="44"/>
      <c r="WWH289" s="44"/>
      <c r="WWI289" s="44"/>
      <c r="WWJ289" s="44"/>
      <c r="WWK289" s="44"/>
      <c r="WWL289" s="44"/>
      <c r="WWM289" s="44"/>
      <c r="WWN289" s="44"/>
      <c r="WWO289" s="44"/>
      <c r="WWP289" s="44"/>
      <c r="WWQ289" s="44"/>
      <c r="WWR289" s="44"/>
      <c r="WWS289" s="44"/>
      <c r="WWT289" s="44"/>
      <c r="WWU289" s="44"/>
      <c r="WWV289" s="44"/>
      <c r="WWW289" s="44"/>
      <c r="WWX289" s="44"/>
      <c r="WWY289" s="44"/>
      <c r="WWZ289" s="44"/>
      <c r="WXA289" s="44"/>
      <c r="WXB289" s="44"/>
      <c r="WXC289" s="44"/>
      <c r="WXD289" s="44"/>
      <c r="WXE289" s="44"/>
      <c r="WXF289" s="44"/>
      <c r="WXG289" s="44"/>
      <c r="WXH289" s="44"/>
      <c r="WXI289" s="44"/>
      <c r="WXJ289" s="44"/>
      <c r="WXK289" s="44"/>
      <c r="WXL289" s="44"/>
      <c r="WXM289" s="44"/>
      <c r="WXN289" s="44"/>
      <c r="WXO289" s="44"/>
      <c r="WXP289" s="44"/>
      <c r="WXQ289" s="44"/>
      <c r="WXR289" s="44"/>
      <c r="WXS289" s="44"/>
      <c r="WXT289" s="44"/>
      <c r="WXU289" s="44"/>
      <c r="WXV289" s="44"/>
      <c r="WXW289" s="44"/>
      <c r="WXX289" s="44"/>
      <c r="WXY289" s="44"/>
      <c r="WXZ289" s="44"/>
      <c r="WYA289" s="44"/>
      <c r="WYB289" s="44"/>
      <c r="WYC289" s="44"/>
      <c r="WYD289" s="44"/>
      <c r="WYE289" s="44"/>
      <c r="WYF289" s="44"/>
      <c r="WYG289" s="44"/>
      <c r="WYH289" s="44"/>
      <c r="WYI289" s="44"/>
      <c r="WYJ289" s="44"/>
      <c r="WYK289" s="44"/>
      <c r="WYL289" s="44"/>
      <c r="WYM289" s="44"/>
      <c r="WYN289" s="44"/>
      <c r="WYO289" s="44"/>
      <c r="WYP289" s="44"/>
      <c r="WYQ289" s="44"/>
      <c r="WYR289" s="44"/>
      <c r="WYS289" s="44"/>
      <c r="WYT289" s="44"/>
      <c r="WYU289" s="44"/>
      <c r="WYV289" s="44"/>
      <c r="WYW289" s="44"/>
      <c r="WYX289" s="44"/>
      <c r="WYY289" s="44"/>
      <c r="WYZ289" s="44"/>
      <c r="WZA289" s="44"/>
      <c r="WZB289" s="44"/>
      <c r="WZC289" s="44"/>
      <c r="WZD289" s="44"/>
      <c r="WZE289" s="44"/>
      <c r="WZF289" s="44"/>
      <c r="WZG289" s="44"/>
      <c r="WZH289" s="44"/>
      <c r="WZI289" s="44"/>
      <c r="WZJ289" s="44"/>
      <c r="WZK289" s="44"/>
      <c r="WZL289" s="44"/>
      <c r="WZM289" s="44"/>
      <c r="WZN289" s="44"/>
      <c r="WZO289" s="44"/>
      <c r="WZP289" s="44"/>
      <c r="WZQ289" s="44"/>
      <c r="WZR289" s="44"/>
      <c r="WZS289" s="44"/>
      <c r="WZT289" s="44"/>
      <c r="WZU289" s="44"/>
      <c r="WZV289" s="44"/>
      <c r="WZW289" s="44"/>
      <c r="WZX289" s="44"/>
      <c r="WZY289" s="44"/>
      <c r="WZZ289" s="44"/>
      <c r="XAA289" s="44"/>
      <c r="XAB289" s="44"/>
      <c r="XAC289" s="44"/>
      <c r="XAD289" s="44"/>
      <c r="XAE289" s="44"/>
      <c r="XAF289" s="44"/>
      <c r="XAG289" s="44"/>
      <c r="XAH289" s="44"/>
      <c r="XAI289" s="44"/>
      <c r="XAJ289" s="44"/>
      <c r="XAK289" s="44"/>
      <c r="XAL289" s="44"/>
      <c r="XAM289" s="44"/>
      <c r="XAN289" s="44"/>
      <c r="XAO289" s="44"/>
      <c r="XAP289" s="44"/>
      <c r="XAQ289" s="44"/>
      <c r="XAR289" s="44"/>
      <c r="XAS289" s="44"/>
      <c r="XAT289" s="44"/>
      <c r="XAU289" s="44"/>
      <c r="XAV289" s="44"/>
      <c r="XAW289" s="44"/>
      <c r="XAX289" s="44"/>
      <c r="XAY289" s="44"/>
      <c r="XAZ289" s="44"/>
      <c r="XBA289" s="44"/>
      <c r="XBB289" s="44"/>
      <c r="XBC289" s="44"/>
      <c r="XBD289" s="44"/>
      <c r="XBE289" s="44"/>
      <c r="XBF289" s="44"/>
      <c r="XBG289" s="44"/>
      <c r="XBH289" s="44"/>
      <c r="XBI289" s="44"/>
      <c r="XBJ289" s="44"/>
      <c r="XBK289" s="44"/>
      <c r="XBL289" s="44"/>
      <c r="XBM289" s="44"/>
      <c r="XBN289" s="44"/>
      <c r="XBO289" s="44"/>
      <c r="XBP289" s="44"/>
      <c r="XBQ289" s="44"/>
      <c r="XBR289" s="44"/>
      <c r="XBS289" s="44"/>
      <c r="XBT289" s="44"/>
      <c r="XBU289" s="44"/>
      <c r="XBV289" s="44"/>
      <c r="XBW289" s="44"/>
      <c r="XBX289" s="44"/>
      <c r="XBY289" s="44"/>
      <c r="XBZ289" s="44"/>
      <c r="XCA289" s="44"/>
      <c r="XCB289" s="44"/>
      <c r="XCC289" s="44"/>
      <c r="XCD289" s="44"/>
      <c r="XCE289" s="44"/>
      <c r="XCF289" s="44"/>
      <c r="XCG289" s="44"/>
      <c r="XCH289" s="44"/>
      <c r="XCI289" s="44"/>
      <c r="XCJ289" s="44"/>
      <c r="XCK289" s="44"/>
      <c r="XCL289" s="44"/>
      <c r="XCM289" s="44"/>
      <c r="XCN289" s="44"/>
      <c r="XCO289" s="44"/>
      <c r="XCP289" s="44"/>
      <c r="XCQ289" s="44"/>
      <c r="XCR289" s="44"/>
      <c r="XCS289" s="44"/>
      <c r="XCT289" s="44"/>
      <c r="XCU289" s="44"/>
      <c r="XCV289" s="44"/>
      <c r="XCW289" s="44"/>
      <c r="XCX289" s="44"/>
      <c r="XCY289" s="44"/>
      <c r="XCZ289" s="44"/>
      <c r="XDA289" s="44"/>
      <c r="XDB289" s="44"/>
      <c r="XDC289" s="44"/>
      <c r="XDD289" s="44"/>
      <c r="XDE289" s="44"/>
      <c r="XDF289" s="44"/>
      <c r="XDG289" s="44"/>
      <c r="XDH289" s="44"/>
      <c r="XDI289" s="44"/>
      <c r="XDJ289" s="44"/>
      <c r="XDK289" s="44"/>
      <c r="XDL289" s="44"/>
      <c r="XDM289" s="44"/>
      <c r="XDN289" s="44"/>
      <c r="XDO289" s="44"/>
      <c r="XDP289" s="44"/>
      <c r="XDQ289" s="44"/>
      <c r="XDR289" s="44"/>
      <c r="XDS289" s="44"/>
      <c r="XDT289" s="44"/>
      <c r="XDU289" s="44"/>
      <c r="XDV289" s="44"/>
      <c r="XDW289" s="44"/>
      <c r="XDX289" s="44"/>
      <c r="XDY289" s="44"/>
      <c r="XDZ289" s="44"/>
      <c r="XEA289" s="44"/>
      <c r="XEB289" s="44"/>
      <c r="XEC289" s="44"/>
      <c r="XED289" s="44"/>
      <c r="XEE289" s="44"/>
      <c r="XEF289" s="44"/>
      <c r="XEG289" s="44"/>
      <c r="XEH289" s="44"/>
      <c r="XEI289" s="44"/>
      <c r="XEJ289" s="44"/>
      <c r="XEK289" s="44"/>
      <c r="XEL289" s="44"/>
      <c r="XEM289" s="44"/>
      <c r="XEN289" s="44"/>
      <c r="XEO289" s="44"/>
      <c r="XEP289" s="44"/>
      <c r="XEQ289" s="44"/>
      <c r="XER289" s="44"/>
      <c r="XES289" s="44"/>
      <c r="XET289" s="44"/>
      <c r="XEU289" s="44"/>
      <c r="XEV289" s="44"/>
      <c r="XEW289" s="44"/>
      <c r="XEX289" s="44"/>
      <c r="XEY289" s="44"/>
      <c r="XEZ289" s="44"/>
    </row>
    <row r="290" spans="1:16380" x14ac:dyDescent="0.15">
      <c r="A290" s="114"/>
      <c r="B290" s="35" t="s">
        <v>84</v>
      </c>
      <c r="C290" s="34" t="s">
        <v>351</v>
      </c>
      <c r="D290" s="66" t="s">
        <v>163</v>
      </c>
      <c r="E290" s="34" t="s">
        <v>372</v>
      </c>
      <c r="F290" s="37" t="s">
        <v>85</v>
      </c>
      <c r="G290" s="37" t="s">
        <v>229</v>
      </c>
      <c r="H290" s="60" t="s">
        <v>75</v>
      </c>
      <c r="I290" s="60" t="s">
        <v>75</v>
      </c>
      <c r="J290" s="37">
        <v>1</v>
      </c>
      <c r="K290" s="36">
        <v>7</v>
      </c>
      <c r="L290" s="87">
        <f t="shared" si="242"/>
        <v>2072</v>
      </c>
      <c r="M290" s="87">
        <f t="shared" si="243"/>
        <v>1750</v>
      </c>
      <c r="N290" s="31">
        <f t="shared" si="261"/>
        <v>3822</v>
      </c>
      <c r="O290" s="32">
        <v>24</v>
      </c>
      <c r="P290" s="115">
        <f t="shared" si="271"/>
        <v>2640</v>
      </c>
      <c r="Q290" s="53"/>
      <c r="R290" s="33">
        <v>50</v>
      </c>
      <c r="S290" s="33">
        <v>0</v>
      </c>
      <c r="T290" s="33">
        <v>50</v>
      </c>
      <c r="U290" s="33">
        <v>0</v>
      </c>
      <c r="V290" s="81">
        <f>$R290*[1]Pesos!$B$13+$S290*[1]Pesos!$C$13+$T290*[1]Pesos!$D$13+$U290*[1]Pesos!$E$13</f>
        <v>35</v>
      </c>
      <c r="W290" s="84" t="s">
        <v>428</v>
      </c>
      <c r="X290" s="121"/>
    </row>
    <row r="291" spans="1:16380" x14ac:dyDescent="0.15">
      <c r="A291" s="114"/>
      <c r="B291" s="35" t="s">
        <v>84</v>
      </c>
      <c r="C291" s="34" t="s">
        <v>351</v>
      </c>
      <c r="D291" s="66" t="s">
        <v>163</v>
      </c>
      <c r="E291" s="34" t="s">
        <v>372</v>
      </c>
      <c r="F291" s="37" t="s">
        <v>85</v>
      </c>
      <c r="G291" s="37" t="s">
        <v>229</v>
      </c>
      <c r="H291" s="60" t="s">
        <v>75</v>
      </c>
      <c r="I291" s="60" t="s">
        <v>75</v>
      </c>
      <c r="J291" s="37">
        <v>1</v>
      </c>
      <c r="K291" s="36">
        <v>7</v>
      </c>
      <c r="L291" s="87">
        <f t="shared" ref="L291:L292" si="312">K291*$AB$6*J291</f>
        <v>2072</v>
      </c>
      <c r="M291" s="87">
        <f t="shared" ref="M291:M292" si="313">J291*$AD$2</f>
        <v>1750</v>
      </c>
      <c r="N291" s="31">
        <f t="shared" ref="N291:N292" si="314">L291+M291</f>
        <v>3822</v>
      </c>
      <c r="O291" s="32">
        <v>24</v>
      </c>
      <c r="P291" s="115">
        <f t="shared" si="271"/>
        <v>2640</v>
      </c>
      <c r="Q291" s="53"/>
      <c r="R291" s="33">
        <v>50</v>
      </c>
      <c r="S291" s="33">
        <v>0</v>
      </c>
      <c r="T291" s="33">
        <v>50</v>
      </c>
      <c r="U291" s="33">
        <v>0</v>
      </c>
      <c r="V291" s="81">
        <f>$R291*[1]Pesos!$B$13+$S291*[1]Pesos!$C$13+$T291*[1]Pesos!$D$13+$U291*[1]Pesos!$E$13</f>
        <v>35</v>
      </c>
      <c r="W291" s="84" t="s">
        <v>428</v>
      </c>
      <c r="X291" s="121"/>
    </row>
    <row r="292" spans="1:16380" x14ac:dyDescent="0.15">
      <c r="A292" s="114"/>
      <c r="B292" s="35" t="s">
        <v>84</v>
      </c>
      <c r="C292" s="34" t="s">
        <v>351</v>
      </c>
      <c r="D292" s="66" t="s">
        <v>163</v>
      </c>
      <c r="E292" s="34" t="s">
        <v>372</v>
      </c>
      <c r="F292" s="37" t="s">
        <v>85</v>
      </c>
      <c r="G292" s="37" t="s">
        <v>229</v>
      </c>
      <c r="H292" s="60" t="s">
        <v>75</v>
      </c>
      <c r="I292" s="60" t="s">
        <v>75</v>
      </c>
      <c r="J292" s="37">
        <v>1</v>
      </c>
      <c r="K292" s="36">
        <v>7</v>
      </c>
      <c r="L292" s="87">
        <f t="shared" si="312"/>
        <v>2072</v>
      </c>
      <c r="M292" s="87">
        <f t="shared" si="313"/>
        <v>1750</v>
      </c>
      <c r="N292" s="31">
        <f t="shared" si="314"/>
        <v>3822</v>
      </c>
      <c r="O292" s="32">
        <v>24</v>
      </c>
      <c r="P292" s="115">
        <f t="shared" si="271"/>
        <v>2640</v>
      </c>
      <c r="Q292" s="53"/>
      <c r="R292" s="33">
        <v>50</v>
      </c>
      <c r="S292" s="33">
        <v>0</v>
      </c>
      <c r="T292" s="33">
        <v>50</v>
      </c>
      <c r="U292" s="33">
        <v>0</v>
      </c>
      <c r="V292" s="81">
        <f>$R292*[1]Pesos!$B$13+$S292*[1]Pesos!$C$13+$T292*[1]Pesos!$D$13+$U292*[1]Pesos!$E$13</f>
        <v>35</v>
      </c>
      <c r="W292" s="84" t="s">
        <v>428</v>
      </c>
      <c r="X292" s="121"/>
    </row>
    <row r="293" spans="1:16380" x14ac:dyDescent="0.15">
      <c r="A293" s="113"/>
      <c r="B293" s="35" t="s">
        <v>86</v>
      </c>
      <c r="C293" s="34" t="s">
        <v>87</v>
      </c>
      <c r="D293" s="66" t="s">
        <v>163</v>
      </c>
      <c r="E293" s="34" t="s">
        <v>74</v>
      </c>
      <c r="F293" s="37" t="s">
        <v>82</v>
      </c>
      <c r="G293" s="37" t="s">
        <v>83</v>
      </c>
      <c r="H293" s="60" t="s">
        <v>75</v>
      </c>
      <c r="I293" s="60" t="s">
        <v>75</v>
      </c>
      <c r="J293" s="35">
        <v>1</v>
      </c>
      <c r="K293" s="36">
        <v>6</v>
      </c>
      <c r="L293" s="87">
        <f t="shared" ref="L293" si="315">K293*$AB$6*J293</f>
        <v>1776</v>
      </c>
      <c r="M293" s="87">
        <f t="shared" ref="M293" si="316">J293*$AD$2</f>
        <v>1750</v>
      </c>
      <c r="N293" s="31">
        <f t="shared" ref="N293" si="317">L293+M293</f>
        <v>3526</v>
      </c>
      <c r="O293" s="32">
        <v>8</v>
      </c>
      <c r="P293" s="115">
        <f t="shared" si="271"/>
        <v>880</v>
      </c>
      <c r="Q293" s="53"/>
      <c r="R293" s="33">
        <v>50</v>
      </c>
      <c r="S293" s="33">
        <v>0</v>
      </c>
      <c r="T293" s="33">
        <v>0</v>
      </c>
      <c r="U293" s="33">
        <v>0</v>
      </c>
      <c r="V293" s="81">
        <f>$R293*[1]Pesos!$B$13+$S293*[1]Pesos!$C$13+$T293*[1]Pesos!$D$13+$U293*[1]Pesos!$E$13</f>
        <v>20</v>
      </c>
      <c r="W293" s="84" t="s">
        <v>428</v>
      </c>
      <c r="X293" s="121"/>
    </row>
    <row r="294" spans="1:16380" x14ac:dyDescent="0.15">
      <c r="A294" s="113"/>
      <c r="B294" s="35" t="s">
        <v>86</v>
      </c>
      <c r="C294" s="34" t="s">
        <v>87</v>
      </c>
      <c r="D294" s="66" t="s">
        <v>163</v>
      </c>
      <c r="E294" s="34" t="s">
        <v>74</v>
      </c>
      <c r="F294" s="37" t="s">
        <v>82</v>
      </c>
      <c r="G294" s="37" t="s">
        <v>83</v>
      </c>
      <c r="H294" s="60" t="s">
        <v>75</v>
      </c>
      <c r="I294" s="60" t="s">
        <v>75</v>
      </c>
      <c r="J294" s="35">
        <v>1</v>
      </c>
      <c r="K294" s="36">
        <v>6</v>
      </c>
      <c r="L294" s="87">
        <f t="shared" si="242"/>
        <v>1776</v>
      </c>
      <c r="M294" s="87">
        <f t="shared" si="243"/>
        <v>1750</v>
      </c>
      <c r="N294" s="31">
        <f t="shared" si="261"/>
        <v>3526</v>
      </c>
      <c r="O294" s="32">
        <v>8</v>
      </c>
      <c r="P294" s="115">
        <f t="shared" si="271"/>
        <v>880</v>
      </c>
      <c r="Q294" s="53"/>
      <c r="R294" s="33">
        <v>50</v>
      </c>
      <c r="S294" s="33">
        <v>0</v>
      </c>
      <c r="T294" s="33">
        <v>0</v>
      </c>
      <c r="U294" s="33">
        <v>0</v>
      </c>
      <c r="V294" s="81">
        <f>$R294*[1]Pesos!$B$13+$S294*[1]Pesos!$C$13+$T294*[1]Pesos!$D$13+$U294*[1]Pesos!$E$13</f>
        <v>20</v>
      </c>
      <c r="W294" s="84" t="s">
        <v>428</v>
      </c>
      <c r="X294" s="121"/>
    </row>
    <row r="295" spans="1:16380" x14ac:dyDescent="0.15">
      <c r="A295" s="23"/>
      <c r="B295" s="23"/>
      <c r="F295" s="23"/>
      <c r="G295" s="23"/>
      <c r="H295" s="23"/>
      <c r="I295" s="23"/>
      <c r="J295" s="74">
        <f>SUM(J7:J294)</f>
        <v>288</v>
      </c>
      <c r="K295" s="75">
        <f>SUM(K7:K294)</f>
        <v>1938</v>
      </c>
      <c r="L295" s="76">
        <f>SUM(L7:L288)</f>
        <v>546244.77611940308</v>
      </c>
      <c r="M295" s="76">
        <f>SUM(M7:M288)</f>
        <v>477533.58208955225</v>
      </c>
      <c r="N295" s="76">
        <f>SUM(N7:N294)</f>
        <v>1045526.3582089553</v>
      </c>
      <c r="O295" s="75">
        <f>SUM(O7:O288)</f>
        <v>14605</v>
      </c>
      <c r="P295" s="77">
        <f>SUM(P7:P288)</f>
        <v>1595990</v>
      </c>
      <c r="Q295" s="53"/>
    </row>
    <row r="296" spans="1:16380" x14ac:dyDescent="0.15">
      <c r="A296" s="23"/>
      <c r="B296" s="23"/>
      <c r="F296" s="23"/>
      <c r="G296" s="23"/>
      <c r="H296" s="23"/>
      <c r="I296" s="23"/>
      <c r="N296" s="72">
        <f>N295*Y2</f>
        <v>3502513.3000000003</v>
      </c>
      <c r="Q296" s="53"/>
    </row>
  </sheetData>
  <autoFilter ref="A6:AE296">
    <sortState ref="A7:AE176">
      <sortCondition ref="H6:H176"/>
    </sortState>
  </autoFilter>
  <mergeCells count="19">
    <mergeCell ref="H1:H4"/>
    <mergeCell ref="A1:C4"/>
    <mergeCell ref="D1:D4"/>
    <mergeCell ref="E1:E4"/>
    <mergeCell ref="F1:F4"/>
    <mergeCell ref="G1:G4"/>
    <mergeCell ref="V1:V4"/>
    <mergeCell ref="W1:W4"/>
    <mergeCell ref="I1:I4"/>
    <mergeCell ref="J1:J4"/>
    <mergeCell ref="K1:K4"/>
    <mergeCell ref="L1:L4"/>
    <mergeCell ref="M1:M4"/>
    <mergeCell ref="N1:N4"/>
    <mergeCell ref="R5:U5"/>
    <mergeCell ref="R1:R4"/>
    <mergeCell ref="S1:S4"/>
    <mergeCell ref="T1:T4"/>
    <mergeCell ref="U1:U4"/>
  </mergeCells>
  <pageMargins left="0.51181102362204722" right="0.51181102362204722" top="0.78740157480314965" bottom="0.78740157480314965" header="0.31496062992125984" footer="0.31496062992125984"/>
  <pageSetup paperSize="9" scale="4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119"/>
  <sheetViews>
    <sheetView showGridLines="0" tabSelected="1" view="pageBreakPreview" zoomScaleNormal="100" zoomScaleSheetLayoutView="100" workbookViewId="0">
      <pane xSplit="3" ySplit="1" topLeftCell="D2" activePane="bottomRight" state="frozen"/>
      <selection activeCell="B1" sqref="B1"/>
      <selection pane="topRight" activeCell="E1" sqref="E1"/>
      <selection pane="bottomLeft" activeCell="B4" sqref="B4"/>
      <selection pane="bottomRight" activeCell="B10" sqref="B10"/>
    </sheetView>
  </sheetViews>
  <sheetFormatPr defaultColWidth="9.140625" defaultRowHeight="10.5" x14ac:dyDescent="0.15"/>
  <cols>
    <col min="1" max="1" width="11.7109375" style="127" bestFit="1" customWidth="1"/>
    <col min="2" max="2" width="85" style="127" customWidth="1"/>
    <col min="3" max="3" width="24.5703125" style="127" customWidth="1"/>
    <col min="4" max="4" width="21.5703125" style="127" customWidth="1"/>
    <col min="5" max="5" width="18.7109375" style="127" customWidth="1"/>
    <col min="6" max="6" width="20.42578125" style="127" customWidth="1"/>
    <col min="7" max="7" width="13" style="127" customWidth="1"/>
    <col min="8" max="8" width="14.7109375" style="127" customWidth="1"/>
    <col min="9" max="16384" width="9.140625" style="127"/>
  </cols>
  <sheetData>
    <row r="1" spans="1:8" s="126" customFormat="1" ht="9.9499999999999993" customHeight="1" x14ac:dyDescent="0.15">
      <c r="A1" s="128" t="s">
        <v>46</v>
      </c>
      <c r="B1" s="128" t="s">
        <v>39</v>
      </c>
      <c r="C1" s="128" t="s">
        <v>45</v>
      </c>
      <c r="D1" s="128" t="s">
        <v>40</v>
      </c>
      <c r="E1" s="128" t="s">
        <v>47</v>
      </c>
      <c r="F1" s="128" t="s">
        <v>48</v>
      </c>
      <c r="G1" s="128" t="s">
        <v>517</v>
      </c>
      <c r="H1" s="133" t="s">
        <v>516</v>
      </c>
    </row>
    <row r="2" spans="1:8" s="46" customFormat="1" ht="9.9499999999999993" customHeight="1" x14ac:dyDescent="0.15">
      <c r="A2" s="129" t="s">
        <v>158</v>
      </c>
      <c r="B2" s="129" t="s">
        <v>499</v>
      </c>
      <c r="C2" s="54" t="s">
        <v>29</v>
      </c>
      <c r="D2" s="129" t="s">
        <v>43</v>
      </c>
      <c r="E2" s="129" t="s">
        <v>70</v>
      </c>
      <c r="F2" s="129" t="s">
        <v>486</v>
      </c>
      <c r="G2" s="130" t="s">
        <v>518</v>
      </c>
      <c r="H2" s="136" t="s">
        <v>429</v>
      </c>
    </row>
    <row r="3" spans="1:8" s="46" customFormat="1" ht="9.9499999999999993" customHeight="1" x14ac:dyDescent="0.15">
      <c r="A3" s="129" t="s">
        <v>194</v>
      </c>
      <c r="B3" s="129" t="s">
        <v>508</v>
      </c>
      <c r="C3" s="54" t="s">
        <v>29</v>
      </c>
      <c r="D3" s="129" t="s">
        <v>43</v>
      </c>
      <c r="E3" s="129" t="s">
        <v>70</v>
      </c>
      <c r="F3" s="129" t="s">
        <v>486</v>
      </c>
      <c r="G3" s="130" t="s">
        <v>518</v>
      </c>
      <c r="H3" s="136" t="s">
        <v>429</v>
      </c>
    </row>
    <row r="4" spans="1:8" s="46" customFormat="1" ht="9.9499999999999993" customHeight="1" x14ac:dyDescent="0.15">
      <c r="A4" s="129" t="s">
        <v>72</v>
      </c>
      <c r="B4" s="129" t="s">
        <v>335</v>
      </c>
      <c r="C4" s="69" t="s">
        <v>31</v>
      </c>
      <c r="D4" s="129" t="s">
        <v>154</v>
      </c>
      <c r="E4" s="129" t="s">
        <v>350</v>
      </c>
      <c r="F4" s="129" t="s">
        <v>441</v>
      </c>
      <c r="G4" s="130" t="s">
        <v>518</v>
      </c>
      <c r="H4" s="137" t="s">
        <v>429</v>
      </c>
    </row>
    <row r="5" spans="1:8" s="46" customFormat="1" ht="9.9499999999999993" customHeight="1" x14ac:dyDescent="0.15">
      <c r="A5" s="129" t="s">
        <v>72</v>
      </c>
      <c r="B5" s="129" t="s">
        <v>446</v>
      </c>
      <c r="C5" s="69" t="s">
        <v>31</v>
      </c>
      <c r="D5" s="129" t="s">
        <v>43</v>
      </c>
      <c r="E5" s="54" t="s">
        <v>82</v>
      </c>
      <c r="F5" s="54" t="s">
        <v>83</v>
      </c>
      <c r="G5" s="130" t="s">
        <v>518</v>
      </c>
      <c r="H5" s="137" t="s">
        <v>429</v>
      </c>
    </row>
    <row r="6" spans="1:8" s="46" customFormat="1" ht="9.9499999999999993" customHeight="1" x14ac:dyDescent="0.15">
      <c r="A6" s="129" t="s">
        <v>439</v>
      </c>
      <c r="B6" s="129" t="s">
        <v>437</v>
      </c>
      <c r="C6" s="122" t="s">
        <v>438</v>
      </c>
      <c r="D6" s="129" t="s">
        <v>42</v>
      </c>
      <c r="E6" s="129" t="s">
        <v>358</v>
      </c>
      <c r="F6" s="129" t="s">
        <v>358</v>
      </c>
      <c r="G6" s="130" t="s">
        <v>519</v>
      </c>
      <c r="H6" s="136" t="s">
        <v>429</v>
      </c>
    </row>
    <row r="7" spans="1:8" s="46" customFormat="1" ht="9.9499999999999993" customHeight="1" x14ac:dyDescent="0.15">
      <c r="A7" s="129" t="s">
        <v>72</v>
      </c>
      <c r="B7" s="129" t="s">
        <v>100</v>
      </c>
      <c r="C7" s="54" t="s">
        <v>34</v>
      </c>
      <c r="D7" s="129" t="s">
        <v>43</v>
      </c>
      <c r="E7" s="129" t="s">
        <v>82</v>
      </c>
      <c r="F7" s="129" t="s">
        <v>83</v>
      </c>
      <c r="G7" s="130" t="s">
        <v>519</v>
      </c>
      <c r="H7" s="136" t="s">
        <v>429</v>
      </c>
    </row>
    <row r="8" spans="1:8" s="46" customFormat="1" ht="9.9499999999999993" customHeight="1" x14ac:dyDescent="0.15">
      <c r="A8" s="54" t="s">
        <v>158</v>
      </c>
      <c r="B8" s="54" t="s">
        <v>222</v>
      </c>
      <c r="C8" s="122" t="s">
        <v>28</v>
      </c>
      <c r="D8" s="54" t="s">
        <v>191</v>
      </c>
      <c r="E8" s="54" t="s">
        <v>70</v>
      </c>
      <c r="F8" s="54" t="s">
        <v>457</v>
      </c>
      <c r="G8" s="130" t="s">
        <v>519</v>
      </c>
      <c r="H8" s="136" t="s">
        <v>429</v>
      </c>
    </row>
    <row r="9" spans="1:8" s="46" customFormat="1" ht="9.9499999999999993" customHeight="1" x14ac:dyDescent="0.15">
      <c r="A9" s="54" t="s">
        <v>72</v>
      </c>
      <c r="B9" s="61" t="s">
        <v>445</v>
      </c>
      <c r="C9" s="122" t="s">
        <v>29</v>
      </c>
      <c r="D9" s="54" t="s">
        <v>43</v>
      </c>
      <c r="E9" s="61" t="s">
        <v>82</v>
      </c>
      <c r="F9" s="61" t="s">
        <v>83</v>
      </c>
      <c r="G9" s="130" t="s">
        <v>519</v>
      </c>
      <c r="H9" s="136" t="s">
        <v>429</v>
      </c>
    </row>
    <row r="10" spans="1:8" s="46" customFormat="1" ht="9.9499999999999993" customHeight="1" x14ac:dyDescent="0.15">
      <c r="A10" s="54" t="s">
        <v>72</v>
      </c>
      <c r="B10" s="61" t="s">
        <v>265</v>
      </c>
      <c r="C10" s="122" t="s">
        <v>29</v>
      </c>
      <c r="D10" s="54" t="s">
        <v>43</v>
      </c>
      <c r="E10" s="138" t="s">
        <v>70</v>
      </c>
      <c r="F10" s="138" t="s">
        <v>268</v>
      </c>
      <c r="G10" s="130" t="s">
        <v>519</v>
      </c>
      <c r="H10" s="136" t="s">
        <v>429</v>
      </c>
    </row>
    <row r="11" spans="1:8" s="46" customFormat="1" ht="9.9499999999999993" customHeight="1" x14ac:dyDescent="0.15">
      <c r="A11" s="54" t="s">
        <v>72</v>
      </c>
      <c r="B11" s="54" t="s">
        <v>219</v>
      </c>
      <c r="C11" s="122" t="s">
        <v>37</v>
      </c>
      <c r="D11" s="54" t="s">
        <v>183</v>
      </c>
      <c r="E11" s="54" t="s">
        <v>211</v>
      </c>
      <c r="F11" s="54" t="s">
        <v>236</v>
      </c>
      <c r="G11" s="130" t="s">
        <v>519</v>
      </c>
      <c r="H11" s="136" t="s">
        <v>429</v>
      </c>
    </row>
    <row r="12" spans="1:8" s="46" customFormat="1" ht="9.9499999999999993" customHeight="1" x14ac:dyDescent="0.15">
      <c r="A12" s="54" t="s">
        <v>158</v>
      </c>
      <c r="B12" s="54" t="s">
        <v>458</v>
      </c>
      <c r="C12" s="122" t="s">
        <v>28</v>
      </c>
      <c r="D12" s="54" t="s">
        <v>191</v>
      </c>
      <c r="E12" s="54" t="s">
        <v>85</v>
      </c>
      <c r="F12" s="54" t="s">
        <v>104</v>
      </c>
      <c r="G12" s="130" t="s">
        <v>520</v>
      </c>
      <c r="H12" s="136" t="s">
        <v>429</v>
      </c>
    </row>
    <row r="13" spans="1:8" s="46" customFormat="1" ht="9.9499999999999993" customHeight="1" x14ac:dyDescent="0.15">
      <c r="A13" s="54" t="s">
        <v>194</v>
      </c>
      <c r="B13" s="54" t="s">
        <v>235</v>
      </c>
      <c r="C13" s="122" t="s">
        <v>28</v>
      </c>
      <c r="D13" s="54" t="s">
        <v>191</v>
      </c>
      <c r="E13" s="54" t="s">
        <v>211</v>
      </c>
      <c r="F13" s="54" t="s">
        <v>236</v>
      </c>
      <c r="G13" s="130" t="s">
        <v>520</v>
      </c>
      <c r="H13" s="136" t="s">
        <v>429</v>
      </c>
    </row>
    <row r="14" spans="1:8" s="46" customFormat="1" ht="9.9499999999999993" customHeight="1" x14ac:dyDescent="0.15">
      <c r="A14" s="54" t="s">
        <v>72</v>
      </c>
      <c r="B14" s="54" t="s">
        <v>181</v>
      </c>
      <c r="C14" s="122" t="s">
        <v>424</v>
      </c>
      <c r="D14" s="54" t="s">
        <v>43</v>
      </c>
      <c r="E14" s="54" t="s">
        <v>82</v>
      </c>
      <c r="F14" s="54" t="s">
        <v>83</v>
      </c>
      <c r="G14" s="130" t="s">
        <v>520</v>
      </c>
      <c r="H14" s="136" t="s">
        <v>429</v>
      </c>
    </row>
    <row r="15" spans="1:8" s="46" customFormat="1" ht="9.9499999999999993" customHeight="1" x14ac:dyDescent="0.15">
      <c r="A15" s="129" t="s">
        <v>511</v>
      </c>
      <c r="B15" s="129" t="s">
        <v>99</v>
      </c>
      <c r="C15" s="54" t="s">
        <v>530</v>
      </c>
      <c r="D15" s="129" t="s">
        <v>43</v>
      </c>
      <c r="E15" s="129" t="s">
        <v>77</v>
      </c>
      <c r="F15" s="129" t="s">
        <v>78</v>
      </c>
      <c r="G15" s="130" t="s">
        <v>520</v>
      </c>
      <c r="H15" s="136" t="s">
        <v>429</v>
      </c>
    </row>
    <row r="16" spans="1:8" s="46" customFormat="1" ht="9.9499999999999993" customHeight="1" x14ac:dyDescent="0.15">
      <c r="A16" s="54" t="s">
        <v>72</v>
      </c>
      <c r="B16" s="129" t="s">
        <v>331</v>
      </c>
      <c r="C16" s="69" t="s">
        <v>31</v>
      </c>
      <c r="D16" s="129" t="s">
        <v>154</v>
      </c>
      <c r="E16" s="129" t="s">
        <v>82</v>
      </c>
      <c r="F16" s="129" t="s">
        <v>83</v>
      </c>
      <c r="G16" s="130" t="s">
        <v>520</v>
      </c>
      <c r="H16" s="137" t="s">
        <v>429</v>
      </c>
    </row>
    <row r="17" spans="1:8" s="46" customFormat="1" ht="9.9499999999999993" customHeight="1" x14ac:dyDescent="0.15">
      <c r="A17" s="54" t="s">
        <v>72</v>
      </c>
      <c r="B17" s="54" t="s">
        <v>187</v>
      </c>
      <c r="C17" s="122" t="s">
        <v>28</v>
      </c>
      <c r="D17" s="54" t="s">
        <v>183</v>
      </c>
      <c r="E17" s="54" t="s">
        <v>107</v>
      </c>
      <c r="F17" s="54" t="s">
        <v>108</v>
      </c>
      <c r="G17" s="130" t="s">
        <v>520</v>
      </c>
      <c r="H17" s="136" t="s">
        <v>429</v>
      </c>
    </row>
    <row r="18" spans="1:8" s="46" customFormat="1" ht="9.9499999999999993" customHeight="1" x14ac:dyDescent="0.15">
      <c r="A18" s="54" t="s">
        <v>511</v>
      </c>
      <c r="B18" s="61" t="s">
        <v>261</v>
      </c>
      <c r="C18" s="122" t="s">
        <v>29</v>
      </c>
      <c r="D18" s="54" t="s">
        <v>43</v>
      </c>
      <c r="E18" s="61" t="s">
        <v>70</v>
      </c>
      <c r="F18" s="61" t="s">
        <v>478</v>
      </c>
      <c r="G18" s="130" t="s">
        <v>520</v>
      </c>
      <c r="H18" s="136" t="s">
        <v>429</v>
      </c>
    </row>
    <row r="19" spans="1:8" s="46" customFormat="1" ht="9.9499999999999993" customHeight="1" x14ac:dyDescent="0.15">
      <c r="A19" s="129" t="s">
        <v>511</v>
      </c>
      <c r="B19" s="129" t="s">
        <v>467</v>
      </c>
      <c r="C19" s="69" t="s">
        <v>37</v>
      </c>
      <c r="D19" s="129" t="s">
        <v>183</v>
      </c>
      <c r="E19" s="70" t="s">
        <v>145</v>
      </c>
      <c r="F19" s="70" t="s">
        <v>465</v>
      </c>
      <c r="G19" s="130" t="s">
        <v>520</v>
      </c>
      <c r="H19" s="136" t="s">
        <v>429</v>
      </c>
    </row>
    <row r="20" spans="1:8" s="46" customFormat="1" ht="9.9499999999999993" customHeight="1" x14ac:dyDescent="0.15">
      <c r="A20" s="129" t="s">
        <v>72</v>
      </c>
      <c r="B20" s="129" t="s">
        <v>330</v>
      </c>
      <c r="C20" s="69" t="s">
        <v>31</v>
      </c>
      <c r="D20" s="129" t="s">
        <v>43</v>
      </c>
      <c r="E20" s="129" t="s">
        <v>82</v>
      </c>
      <c r="F20" s="129" t="s">
        <v>83</v>
      </c>
      <c r="G20" s="130" t="s">
        <v>520</v>
      </c>
      <c r="H20" s="136" t="s">
        <v>429</v>
      </c>
    </row>
    <row r="21" spans="1:8" s="46" customFormat="1" ht="9.9499999999999993" customHeight="1" x14ac:dyDescent="0.15">
      <c r="A21" s="129" t="s">
        <v>105</v>
      </c>
      <c r="B21" s="129" t="s">
        <v>106</v>
      </c>
      <c r="C21" s="54" t="s">
        <v>32</v>
      </c>
      <c r="D21" s="129" t="s">
        <v>42</v>
      </c>
      <c r="E21" s="129" t="s">
        <v>107</v>
      </c>
      <c r="F21" s="129" t="s">
        <v>108</v>
      </c>
      <c r="G21" s="130" t="s">
        <v>520</v>
      </c>
      <c r="H21" s="136" t="s">
        <v>429</v>
      </c>
    </row>
    <row r="22" spans="1:8" s="46" customFormat="1" ht="9.9499999999999993" customHeight="1" x14ac:dyDescent="0.15">
      <c r="A22" s="129" t="s">
        <v>512</v>
      </c>
      <c r="B22" s="69" t="s">
        <v>411</v>
      </c>
      <c r="C22" s="69" t="s">
        <v>37</v>
      </c>
      <c r="D22" s="70" t="s">
        <v>42</v>
      </c>
      <c r="E22" s="70" t="s">
        <v>118</v>
      </c>
      <c r="F22" s="70" t="s">
        <v>119</v>
      </c>
      <c r="G22" s="130" t="s">
        <v>521</v>
      </c>
      <c r="H22" s="136" t="s">
        <v>429</v>
      </c>
    </row>
    <row r="23" spans="1:8" s="46" customFormat="1" ht="9.9499999999999993" customHeight="1" x14ac:dyDescent="0.15">
      <c r="A23" s="129"/>
      <c r="B23" s="129" t="s">
        <v>440</v>
      </c>
      <c r="C23" s="122" t="s">
        <v>438</v>
      </c>
      <c r="D23" s="129" t="s">
        <v>42</v>
      </c>
      <c r="E23" s="129" t="s">
        <v>118</v>
      </c>
      <c r="F23" s="129" t="s">
        <v>119</v>
      </c>
      <c r="G23" s="130" t="s">
        <v>521</v>
      </c>
      <c r="H23" s="136" t="s">
        <v>429</v>
      </c>
    </row>
    <row r="24" spans="1:8" s="46" customFormat="1" ht="9.9499999999999993" customHeight="1" x14ac:dyDescent="0.15">
      <c r="A24" s="129" t="s">
        <v>480</v>
      </c>
      <c r="B24" s="129" t="s">
        <v>487</v>
      </c>
      <c r="C24" s="54" t="s">
        <v>30</v>
      </c>
      <c r="D24" s="129" t="s">
        <v>42</v>
      </c>
      <c r="E24" s="129" t="s">
        <v>118</v>
      </c>
      <c r="F24" s="129" t="s">
        <v>119</v>
      </c>
      <c r="G24" s="130" t="s">
        <v>521</v>
      </c>
      <c r="H24" s="136" t="s">
        <v>429</v>
      </c>
    </row>
    <row r="25" spans="1:8" s="46" customFormat="1" ht="9.9499999999999993" customHeight="1" x14ac:dyDescent="0.15">
      <c r="A25" s="129" t="s">
        <v>72</v>
      </c>
      <c r="B25" s="129" t="s">
        <v>464</v>
      </c>
      <c r="C25" s="122" t="s">
        <v>30</v>
      </c>
      <c r="D25" s="129" t="s">
        <v>42</v>
      </c>
      <c r="E25" s="129" t="s">
        <v>461</v>
      </c>
      <c r="F25" s="129" t="s">
        <v>462</v>
      </c>
      <c r="G25" s="130" t="s">
        <v>521</v>
      </c>
      <c r="H25" s="136" t="s">
        <v>429</v>
      </c>
    </row>
    <row r="26" spans="1:8" s="46" customFormat="1" ht="9.9499999999999993" customHeight="1" x14ac:dyDescent="0.15">
      <c r="A26" s="54" t="s">
        <v>158</v>
      </c>
      <c r="B26" s="54" t="s">
        <v>456</v>
      </c>
      <c r="C26" s="122" t="s">
        <v>28</v>
      </c>
      <c r="D26" s="54" t="s">
        <v>43</v>
      </c>
      <c r="E26" s="54" t="s">
        <v>70</v>
      </c>
      <c r="F26" s="54" t="s">
        <v>268</v>
      </c>
      <c r="G26" s="130" t="s">
        <v>521</v>
      </c>
      <c r="H26" s="136" t="s">
        <v>429</v>
      </c>
    </row>
    <row r="27" spans="1:8" s="46" customFormat="1" ht="9.9499999999999993" customHeight="1" x14ac:dyDescent="0.15">
      <c r="A27" s="54" t="s">
        <v>432</v>
      </c>
      <c r="B27" s="54" t="s">
        <v>431</v>
      </c>
      <c r="C27" s="54" t="s">
        <v>29</v>
      </c>
      <c r="D27" s="54" t="s">
        <v>43</v>
      </c>
      <c r="E27" s="54" t="s">
        <v>225</v>
      </c>
      <c r="F27" s="70" t="s">
        <v>226</v>
      </c>
      <c r="G27" s="130" t="s">
        <v>521</v>
      </c>
      <c r="H27" s="136" t="s">
        <v>429</v>
      </c>
    </row>
    <row r="28" spans="1:8" s="46" customFormat="1" ht="9.9499999999999993" customHeight="1" x14ac:dyDescent="0.15">
      <c r="A28" s="54" t="s">
        <v>195</v>
      </c>
      <c r="B28" s="54" t="s">
        <v>232</v>
      </c>
      <c r="C28" s="122" t="s">
        <v>28</v>
      </c>
      <c r="D28" s="54" t="s">
        <v>191</v>
      </c>
      <c r="E28" s="54" t="s">
        <v>151</v>
      </c>
      <c r="F28" s="54" t="s">
        <v>481</v>
      </c>
      <c r="G28" s="130" t="s">
        <v>521</v>
      </c>
      <c r="H28" s="136" t="s">
        <v>429</v>
      </c>
    </row>
    <row r="29" spans="1:8" s="46" customFormat="1" ht="9.9499999999999993" customHeight="1" x14ac:dyDescent="0.15">
      <c r="A29" s="54" t="s">
        <v>223</v>
      </c>
      <c r="B29" s="54" t="s">
        <v>488</v>
      </c>
      <c r="C29" s="122" t="s">
        <v>28</v>
      </c>
      <c r="D29" s="54" t="s">
        <v>43</v>
      </c>
      <c r="E29" s="54" t="s">
        <v>225</v>
      </c>
      <c r="F29" s="54" t="s">
        <v>226</v>
      </c>
      <c r="G29" s="130" t="s">
        <v>521</v>
      </c>
      <c r="H29" s="137" t="s">
        <v>429</v>
      </c>
    </row>
    <row r="30" spans="1:8" s="46" customFormat="1" ht="9.9499999999999993" customHeight="1" x14ac:dyDescent="0.15">
      <c r="A30" s="54" t="s">
        <v>221</v>
      </c>
      <c r="B30" s="61" t="s">
        <v>246</v>
      </c>
      <c r="C30" s="122" t="s">
        <v>28</v>
      </c>
      <c r="D30" s="54" t="s">
        <v>191</v>
      </c>
      <c r="E30" s="61" t="s">
        <v>482</v>
      </c>
      <c r="F30" s="61" t="s">
        <v>483</v>
      </c>
      <c r="G30" s="130" t="s">
        <v>521</v>
      </c>
      <c r="H30" s="137" t="s">
        <v>429</v>
      </c>
    </row>
    <row r="31" spans="1:8" s="46" customFormat="1" ht="9.9499999999999993" customHeight="1" x14ac:dyDescent="0.15">
      <c r="A31" s="129" t="s">
        <v>72</v>
      </c>
      <c r="B31" s="129" t="s">
        <v>497</v>
      </c>
      <c r="C31" s="69" t="s">
        <v>31</v>
      </c>
      <c r="D31" s="129" t="s">
        <v>43</v>
      </c>
      <c r="E31" s="129" t="s">
        <v>459</v>
      </c>
      <c r="F31" s="129" t="s">
        <v>126</v>
      </c>
      <c r="G31" s="130" t="s">
        <v>521</v>
      </c>
      <c r="H31" s="136" t="s">
        <v>429</v>
      </c>
    </row>
    <row r="32" spans="1:8" s="46" customFormat="1" ht="9.9499999999999993" customHeight="1" x14ac:dyDescent="0.15">
      <c r="A32" s="139"/>
      <c r="B32" s="129" t="s">
        <v>500</v>
      </c>
      <c r="C32" s="69" t="s">
        <v>28</v>
      </c>
      <c r="D32" s="129" t="s">
        <v>183</v>
      </c>
      <c r="E32" s="140" t="s">
        <v>225</v>
      </c>
      <c r="F32" s="129" t="s">
        <v>501</v>
      </c>
      <c r="G32" s="130" t="s">
        <v>521</v>
      </c>
      <c r="H32" s="136" t="s">
        <v>429</v>
      </c>
    </row>
    <row r="33" spans="1:8" s="46" customFormat="1" ht="9.9499999999999993" customHeight="1" x14ac:dyDescent="0.15">
      <c r="A33" s="141" t="s">
        <v>514</v>
      </c>
      <c r="B33" s="69" t="s">
        <v>491</v>
      </c>
      <c r="C33" s="122" t="s">
        <v>492</v>
      </c>
      <c r="D33" s="54" t="s">
        <v>43</v>
      </c>
      <c r="E33" s="61" t="s">
        <v>77</v>
      </c>
      <c r="F33" s="61" t="s">
        <v>78</v>
      </c>
      <c r="G33" s="130" t="s">
        <v>521</v>
      </c>
      <c r="H33" s="136" t="s">
        <v>429</v>
      </c>
    </row>
    <row r="34" spans="1:8" s="46" customFormat="1" ht="9.9499999999999993" customHeight="1" x14ac:dyDescent="0.15">
      <c r="A34" s="54" t="s">
        <v>194</v>
      </c>
      <c r="B34" s="54" t="s">
        <v>240</v>
      </c>
      <c r="C34" s="122" t="s">
        <v>28</v>
      </c>
      <c r="D34" s="54" t="s">
        <v>191</v>
      </c>
      <c r="E34" s="54" t="s">
        <v>225</v>
      </c>
      <c r="F34" s="54" t="s">
        <v>226</v>
      </c>
      <c r="G34" s="130" t="s">
        <v>521</v>
      </c>
      <c r="H34" s="136" t="s">
        <v>429</v>
      </c>
    </row>
    <row r="35" spans="1:8" s="46" customFormat="1" ht="9.9499999999999993" customHeight="1" x14ac:dyDescent="0.15">
      <c r="A35" s="54" t="s">
        <v>249</v>
      </c>
      <c r="B35" s="61" t="s">
        <v>250</v>
      </c>
      <c r="C35" s="122" t="s">
        <v>28</v>
      </c>
      <c r="D35" s="54" t="s">
        <v>191</v>
      </c>
      <c r="E35" s="61" t="s">
        <v>225</v>
      </c>
      <c r="F35" s="61" t="s">
        <v>226</v>
      </c>
      <c r="G35" s="130" t="s">
        <v>521</v>
      </c>
      <c r="H35" s="136" t="s">
        <v>429</v>
      </c>
    </row>
    <row r="36" spans="1:8" s="46" customFormat="1" ht="9.9499999999999993" customHeight="1" x14ac:dyDescent="0.15">
      <c r="A36" s="129"/>
      <c r="B36" s="129" t="s">
        <v>493</v>
      </c>
      <c r="C36" s="122" t="s">
        <v>494</v>
      </c>
      <c r="D36" s="129" t="s">
        <v>191</v>
      </c>
      <c r="E36" s="142" t="s">
        <v>495</v>
      </c>
      <c r="F36" s="142" t="s">
        <v>496</v>
      </c>
      <c r="G36" s="130" t="s">
        <v>521</v>
      </c>
      <c r="H36" s="137" t="s">
        <v>429</v>
      </c>
    </row>
    <row r="37" spans="1:8" s="46" customFormat="1" ht="9.9499999999999993" customHeight="1" x14ac:dyDescent="0.15">
      <c r="A37" s="54" t="s">
        <v>72</v>
      </c>
      <c r="B37" s="54" t="s">
        <v>425</v>
      </c>
      <c r="C37" s="122" t="s">
        <v>28</v>
      </c>
      <c r="D37" s="54" t="s">
        <v>43</v>
      </c>
      <c r="E37" s="143" t="s">
        <v>82</v>
      </c>
      <c r="F37" s="143" t="s">
        <v>83</v>
      </c>
      <c r="G37" s="130" t="s">
        <v>521</v>
      </c>
      <c r="H37" s="137" t="s">
        <v>429</v>
      </c>
    </row>
    <row r="38" spans="1:8" s="46" customFormat="1" ht="9.9499999999999993" customHeight="1" x14ac:dyDescent="0.15">
      <c r="A38" s="54" t="s">
        <v>72</v>
      </c>
      <c r="B38" s="54" t="s">
        <v>219</v>
      </c>
      <c r="C38" s="122" t="s">
        <v>28</v>
      </c>
      <c r="D38" s="54" t="s">
        <v>183</v>
      </c>
      <c r="E38" s="54" t="s">
        <v>459</v>
      </c>
      <c r="F38" s="54" t="s">
        <v>386</v>
      </c>
      <c r="G38" s="130" t="s">
        <v>521</v>
      </c>
      <c r="H38" s="136" t="s">
        <v>429</v>
      </c>
    </row>
    <row r="39" spans="1:8" s="46" customFormat="1" ht="9.9499999999999993" customHeight="1" x14ac:dyDescent="0.15">
      <c r="A39" s="54" t="s">
        <v>72</v>
      </c>
      <c r="B39" s="61" t="s">
        <v>258</v>
      </c>
      <c r="C39" s="122" t="s">
        <v>29</v>
      </c>
      <c r="D39" s="54" t="s">
        <v>43</v>
      </c>
      <c r="E39" s="61" t="s">
        <v>82</v>
      </c>
      <c r="F39" s="61" t="s">
        <v>83</v>
      </c>
      <c r="G39" s="144" t="s">
        <v>522</v>
      </c>
      <c r="H39" s="136" t="s">
        <v>429</v>
      </c>
    </row>
    <row r="40" spans="1:8" s="46" customFormat="1" ht="9.9499999999999993" customHeight="1" x14ac:dyDescent="0.15">
      <c r="A40" s="54" t="s">
        <v>72</v>
      </c>
      <c r="B40" s="61" t="s">
        <v>267</v>
      </c>
      <c r="C40" s="122" t="s">
        <v>29</v>
      </c>
      <c r="D40" s="54" t="s">
        <v>43</v>
      </c>
      <c r="E40" s="61" t="s">
        <v>82</v>
      </c>
      <c r="F40" s="61" t="s">
        <v>270</v>
      </c>
      <c r="G40" s="144" t="s">
        <v>522</v>
      </c>
      <c r="H40" s="136" t="s">
        <v>429</v>
      </c>
    </row>
    <row r="41" spans="1:8" s="46" customFormat="1" ht="9.9499999999999993" customHeight="1" x14ac:dyDescent="0.15">
      <c r="A41" s="54" t="s">
        <v>44</v>
      </c>
      <c r="B41" s="61" t="s">
        <v>94</v>
      </c>
      <c r="C41" s="54" t="s">
        <v>531</v>
      </c>
      <c r="D41" s="54" t="s">
        <v>43</v>
      </c>
      <c r="E41" s="129" t="s">
        <v>82</v>
      </c>
      <c r="F41" s="129" t="s">
        <v>95</v>
      </c>
      <c r="G41" s="144" t="s">
        <v>522</v>
      </c>
      <c r="H41" s="137" t="s">
        <v>429</v>
      </c>
    </row>
    <row r="42" spans="1:8" s="46" customFormat="1" ht="9.9499999999999993" customHeight="1" x14ac:dyDescent="0.15">
      <c r="A42" s="54" t="s">
        <v>158</v>
      </c>
      <c r="B42" s="54" t="s">
        <v>398</v>
      </c>
      <c r="C42" s="122" t="s">
        <v>28</v>
      </c>
      <c r="D42" s="54" t="s">
        <v>191</v>
      </c>
      <c r="E42" s="54" t="s">
        <v>225</v>
      </c>
      <c r="F42" s="54" t="s">
        <v>226</v>
      </c>
      <c r="G42" s="144" t="s">
        <v>522</v>
      </c>
      <c r="H42" s="136" t="s">
        <v>429</v>
      </c>
    </row>
    <row r="43" spans="1:8" s="46" customFormat="1" ht="9.9499999999999993" customHeight="1" x14ac:dyDescent="0.15">
      <c r="A43" s="54" t="s">
        <v>221</v>
      </c>
      <c r="B43" s="54" t="s">
        <v>504</v>
      </c>
      <c r="C43" s="122" t="s">
        <v>28</v>
      </c>
      <c r="D43" s="54" t="s">
        <v>191</v>
      </c>
      <c r="E43" s="54" t="s">
        <v>70</v>
      </c>
      <c r="F43" s="54" t="s">
        <v>503</v>
      </c>
      <c r="G43" s="144" t="s">
        <v>522</v>
      </c>
      <c r="H43" s="136" t="s">
        <v>429</v>
      </c>
    </row>
    <row r="44" spans="1:8" s="46" customFormat="1" ht="9.9499999999999993" customHeight="1" x14ac:dyDescent="0.15">
      <c r="A44" s="129" t="s">
        <v>513</v>
      </c>
      <c r="B44" s="54" t="s">
        <v>472</v>
      </c>
      <c r="C44" s="69" t="s">
        <v>31</v>
      </c>
      <c r="D44" s="129" t="s">
        <v>43</v>
      </c>
      <c r="E44" s="54" t="s">
        <v>77</v>
      </c>
      <c r="F44" s="54" t="s">
        <v>78</v>
      </c>
      <c r="G44" s="144" t="s">
        <v>522</v>
      </c>
      <c r="H44" s="136" t="s">
        <v>429</v>
      </c>
    </row>
    <row r="45" spans="1:8" s="46" customFormat="1" ht="9.9499999999999993" customHeight="1" x14ac:dyDescent="0.15">
      <c r="A45" s="54" t="s">
        <v>514</v>
      </c>
      <c r="B45" s="54" t="s">
        <v>192</v>
      </c>
      <c r="C45" s="122" t="s">
        <v>28</v>
      </c>
      <c r="D45" s="54" t="s">
        <v>43</v>
      </c>
      <c r="E45" s="54" t="s">
        <v>77</v>
      </c>
      <c r="F45" s="54" t="s">
        <v>78</v>
      </c>
      <c r="G45" s="144" t="s">
        <v>522</v>
      </c>
      <c r="H45" s="136" t="s">
        <v>429</v>
      </c>
    </row>
    <row r="46" spans="1:8" s="46" customFormat="1" ht="9.9499999999999993" customHeight="1" x14ac:dyDescent="0.15">
      <c r="A46" s="129" t="s">
        <v>88</v>
      </c>
      <c r="B46" s="129" t="s">
        <v>505</v>
      </c>
      <c r="C46" s="122" t="s">
        <v>475</v>
      </c>
      <c r="D46" s="129" t="s">
        <v>103</v>
      </c>
      <c r="E46" s="129" t="s">
        <v>90</v>
      </c>
      <c r="F46" s="129" t="s">
        <v>91</v>
      </c>
      <c r="G46" s="144" t="s">
        <v>522</v>
      </c>
      <c r="H46" s="136" t="s">
        <v>429</v>
      </c>
    </row>
    <row r="47" spans="1:8" s="46" customFormat="1" ht="9.9499999999999993" customHeight="1" x14ac:dyDescent="0.15">
      <c r="A47" s="129"/>
      <c r="B47" s="129" t="s">
        <v>489</v>
      </c>
      <c r="C47" s="54" t="s">
        <v>438</v>
      </c>
      <c r="D47" s="129" t="s">
        <v>42</v>
      </c>
      <c r="E47" s="129" t="s">
        <v>90</v>
      </c>
      <c r="F47" s="129" t="s">
        <v>490</v>
      </c>
      <c r="G47" s="144" t="s">
        <v>522</v>
      </c>
      <c r="H47" s="136" t="s">
        <v>429</v>
      </c>
    </row>
    <row r="48" spans="1:8" s="46" customFormat="1" ht="9.9499999999999993" customHeight="1" x14ac:dyDescent="0.15">
      <c r="A48" s="129" t="s">
        <v>72</v>
      </c>
      <c r="B48" s="129" t="s">
        <v>463</v>
      </c>
      <c r="C48" s="122" t="s">
        <v>30</v>
      </c>
      <c r="D48" s="129" t="s">
        <v>42</v>
      </c>
      <c r="E48" s="129" t="s">
        <v>82</v>
      </c>
      <c r="F48" s="129" t="s">
        <v>83</v>
      </c>
      <c r="G48" s="144" t="s">
        <v>522</v>
      </c>
      <c r="H48" s="136" t="s">
        <v>429</v>
      </c>
    </row>
    <row r="49" spans="1:8" s="46" customFormat="1" ht="9.9499999999999993" customHeight="1" x14ac:dyDescent="0.15">
      <c r="A49" s="129" t="s">
        <v>72</v>
      </c>
      <c r="B49" s="129" t="s">
        <v>93</v>
      </c>
      <c r="C49" s="54" t="s">
        <v>532</v>
      </c>
      <c r="D49" s="129" t="s">
        <v>43</v>
      </c>
      <c r="E49" s="129" t="s">
        <v>82</v>
      </c>
      <c r="F49" s="129" t="s">
        <v>83</v>
      </c>
      <c r="G49" s="144" t="s">
        <v>522</v>
      </c>
      <c r="H49" s="136" t="s">
        <v>429</v>
      </c>
    </row>
    <row r="50" spans="1:8" s="46" customFormat="1" ht="9.9499999999999993" customHeight="1" x14ac:dyDescent="0.15">
      <c r="A50" s="54" t="s">
        <v>72</v>
      </c>
      <c r="B50" s="61" t="s">
        <v>378</v>
      </c>
      <c r="C50" s="122" t="s">
        <v>29</v>
      </c>
      <c r="D50" s="54" t="s">
        <v>43</v>
      </c>
      <c r="E50" s="61" t="s">
        <v>107</v>
      </c>
      <c r="F50" s="61" t="s">
        <v>108</v>
      </c>
      <c r="G50" s="144" t="s">
        <v>522</v>
      </c>
      <c r="H50" s="136" t="s">
        <v>429</v>
      </c>
    </row>
    <row r="51" spans="1:8" s="46" customFormat="1" ht="9.9499999999999993" customHeight="1" x14ac:dyDescent="0.15">
      <c r="A51" s="129" t="s">
        <v>511</v>
      </c>
      <c r="B51" s="129" t="s">
        <v>502</v>
      </c>
      <c r="C51" s="69" t="s">
        <v>31</v>
      </c>
      <c r="D51" s="129" t="s">
        <v>154</v>
      </c>
      <c r="E51" s="129" t="s">
        <v>90</v>
      </c>
      <c r="F51" s="129" t="s">
        <v>91</v>
      </c>
      <c r="G51" s="144" t="s">
        <v>522</v>
      </c>
      <c r="H51" s="137" t="s">
        <v>429</v>
      </c>
    </row>
    <row r="52" spans="1:8" s="46" customFormat="1" ht="9.9499999999999993" customHeight="1" x14ac:dyDescent="0.15">
      <c r="A52" s="54" t="s">
        <v>149</v>
      </c>
      <c r="B52" s="54" t="s">
        <v>215</v>
      </c>
      <c r="C52" s="122" t="s">
        <v>28</v>
      </c>
      <c r="D52" s="54" t="s">
        <v>191</v>
      </c>
      <c r="E52" s="54" t="s">
        <v>216</v>
      </c>
      <c r="F52" s="54" t="s">
        <v>217</v>
      </c>
      <c r="G52" s="144" t="s">
        <v>522</v>
      </c>
      <c r="H52" s="136" t="s">
        <v>429</v>
      </c>
    </row>
    <row r="53" spans="1:8" s="46" customFormat="1" ht="9.9499999999999993" customHeight="1" x14ac:dyDescent="0.15">
      <c r="A53" s="129" t="s">
        <v>509</v>
      </c>
      <c r="B53" s="129" t="s">
        <v>510</v>
      </c>
      <c r="C53" s="54" t="s">
        <v>29</v>
      </c>
      <c r="D53" s="129" t="s">
        <v>43</v>
      </c>
      <c r="E53" s="129" t="s">
        <v>75</v>
      </c>
      <c r="F53" s="129" t="s">
        <v>75</v>
      </c>
      <c r="G53" s="144" t="s">
        <v>523</v>
      </c>
      <c r="H53" s="136" t="s">
        <v>429</v>
      </c>
    </row>
    <row r="54" spans="1:8" s="46" customFormat="1" ht="9.9499999999999993" customHeight="1" x14ac:dyDescent="0.15">
      <c r="A54" s="54" t="s">
        <v>515</v>
      </c>
      <c r="B54" s="61" t="s">
        <v>354</v>
      </c>
      <c r="C54" s="122" t="s">
        <v>533</v>
      </c>
      <c r="D54" s="54" t="s">
        <v>43</v>
      </c>
      <c r="E54" s="61" t="s">
        <v>273</v>
      </c>
      <c r="F54" s="61" t="s">
        <v>274</v>
      </c>
      <c r="G54" s="144" t="s">
        <v>523</v>
      </c>
      <c r="H54" s="136" t="s">
        <v>429</v>
      </c>
    </row>
    <row r="55" spans="1:8" s="46" customFormat="1" ht="9.9499999999999993" customHeight="1" x14ac:dyDescent="0.15">
      <c r="A55" s="134" t="s">
        <v>158</v>
      </c>
      <c r="B55" s="134" t="s">
        <v>203</v>
      </c>
      <c r="C55" s="134" t="s">
        <v>28</v>
      </c>
      <c r="D55" s="134" t="s">
        <v>43</v>
      </c>
      <c r="E55" s="134" t="s">
        <v>70</v>
      </c>
      <c r="F55" s="134" t="s">
        <v>202</v>
      </c>
      <c r="G55" s="144" t="s">
        <v>523</v>
      </c>
      <c r="H55" s="136" t="s">
        <v>429</v>
      </c>
    </row>
    <row r="56" spans="1:8" s="46" customFormat="1" ht="9.9499999999999993" customHeight="1" x14ac:dyDescent="0.15">
      <c r="A56" s="54" t="s">
        <v>432</v>
      </c>
      <c r="B56" s="54" t="s">
        <v>431</v>
      </c>
      <c r="C56" s="54" t="s">
        <v>29</v>
      </c>
      <c r="D56" s="54" t="s">
        <v>43</v>
      </c>
      <c r="E56" s="54" t="s">
        <v>433</v>
      </c>
      <c r="F56" s="70" t="s">
        <v>75</v>
      </c>
      <c r="G56" s="144" t="s">
        <v>523</v>
      </c>
      <c r="H56" s="136" t="s">
        <v>429</v>
      </c>
    </row>
    <row r="57" spans="1:8" s="46" customFormat="1" ht="9.9499999999999993" customHeight="1" x14ac:dyDescent="0.15">
      <c r="A57" s="129" t="s">
        <v>72</v>
      </c>
      <c r="B57" s="129" t="s">
        <v>357</v>
      </c>
      <c r="C57" s="69" t="s">
        <v>476</v>
      </c>
      <c r="D57" s="129" t="s">
        <v>183</v>
      </c>
      <c r="E57" s="70" t="s">
        <v>358</v>
      </c>
      <c r="F57" s="70" t="s">
        <v>358</v>
      </c>
      <c r="G57" s="144" t="s">
        <v>523</v>
      </c>
      <c r="H57" s="136" t="s">
        <v>429</v>
      </c>
    </row>
    <row r="58" spans="1:8" s="46" customFormat="1" ht="9.9499999999999993" customHeight="1" x14ac:dyDescent="0.15">
      <c r="A58" s="129" t="s">
        <v>72</v>
      </c>
      <c r="B58" s="129" t="s">
        <v>360</v>
      </c>
      <c r="C58" s="69" t="s">
        <v>534</v>
      </c>
      <c r="D58" s="129" t="s">
        <v>114</v>
      </c>
      <c r="E58" s="70" t="s">
        <v>82</v>
      </c>
      <c r="F58" s="70" t="s">
        <v>83</v>
      </c>
      <c r="G58" s="144" t="s">
        <v>523</v>
      </c>
      <c r="H58" s="136" t="s">
        <v>429</v>
      </c>
    </row>
    <row r="59" spans="1:8" s="46" customFormat="1" ht="9.9499999999999993" customHeight="1" x14ac:dyDescent="0.15">
      <c r="A59" s="54" t="s">
        <v>158</v>
      </c>
      <c r="B59" s="54" t="s">
        <v>458</v>
      </c>
      <c r="C59" s="122" t="s">
        <v>28</v>
      </c>
      <c r="D59" s="54" t="s">
        <v>191</v>
      </c>
      <c r="E59" s="54" t="s">
        <v>228</v>
      </c>
      <c r="F59" s="54" t="s">
        <v>83</v>
      </c>
      <c r="G59" s="144" t="s">
        <v>523</v>
      </c>
      <c r="H59" s="136" t="s">
        <v>429</v>
      </c>
    </row>
    <row r="60" spans="1:8" s="46" customFormat="1" ht="9.9499999999999993" customHeight="1" x14ac:dyDescent="0.15">
      <c r="A60" s="54" t="s">
        <v>513</v>
      </c>
      <c r="B60" s="54" t="s">
        <v>473</v>
      </c>
      <c r="C60" s="122" t="s">
        <v>29</v>
      </c>
      <c r="D60" s="54" t="s">
        <v>43</v>
      </c>
      <c r="E60" s="54" t="s">
        <v>77</v>
      </c>
      <c r="F60" s="54" t="s">
        <v>78</v>
      </c>
      <c r="G60" s="144" t="s">
        <v>523</v>
      </c>
      <c r="H60" s="136" t="s">
        <v>429</v>
      </c>
    </row>
    <row r="61" spans="1:8" s="46" customFormat="1" ht="9.9499999999999993" customHeight="1" x14ac:dyDescent="0.15">
      <c r="A61" s="129" t="s">
        <v>514</v>
      </c>
      <c r="B61" s="61" t="s">
        <v>466</v>
      </c>
      <c r="C61" s="69" t="s">
        <v>31</v>
      </c>
      <c r="D61" s="129" t="s">
        <v>349</v>
      </c>
      <c r="E61" s="129" t="s">
        <v>263</v>
      </c>
      <c r="F61" s="129" t="s">
        <v>264</v>
      </c>
      <c r="G61" s="144" t="s">
        <v>523</v>
      </c>
      <c r="H61" s="136" t="s">
        <v>429</v>
      </c>
    </row>
    <row r="62" spans="1:8" s="46" customFormat="1" ht="9.9499999999999993" customHeight="1" x14ac:dyDescent="0.15">
      <c r="A62" s="54" t="s">
        <v>72</v>
      </c>
      <c r="B62" s="54" t="s">
        <v>185</v>
      </c>
      <c r="C62" s="122" t="s">
        <v>424</v>
      </c>
      <c r="D62" s="54" t="s">
        <v>43</v>
      </c>
      <c r="E62" s="54" t="s">
        <v>82</v>
      </c>
      <c r="F62" s="54" t="s">
        <v>83</v>
      </c>
      <c r="G62" s="144" t="s">
        <v>523</v>
      </c>
      <c r="H62" s="136" t="s">
        <v>429</v>
      </c>
    </row>
    <row r="63" spans="1:8" s="46" customFormat="1" ht="9.9499999999999993" customHeight="1" x14ac:dyDescent="0.15">
      <c r="A63" s="129" t="s">
        <v>512</v>
      </c>
      <c r="B63" s="69" t="s">
        <v>412</v>
      </c>
      <c r="C63" s="69" t="s">
        <v>37</v>
      </c>
      <c r="D63" s="70" t="s">
        <v>42</v>
      </c>
      <c r="E63" s="70" t="s">
        <v>145</v>
      </c>
      <c r="F63" s="70" t="s">
        <v>146</v>
      </c>
      <c r="G63" s="144" t="s">
        <v>523</v>
      </c>
      <c r="H63" s="136" t="s">
        <v>429</v>
      </c>
    </row>
    <row r="64" spans="1:8" s="46" customFormat="1" ht="9.9499999999999993" customHeight="1" x14ac:dyDescent="0.15">
      <c r="A64" s="54" t="s">
        <v>194</v>
      </c>
      <c r="B64" s="54" t="s">
        <v>506</v>
      </c>
      <c r="C64" s="122" t="s">
        <v>28</v>
      </c>
      <c r="D64" s="54" t="s">
        <v>191</v>
      </c>
      <c r="E64" s="54" t="s">
        <v>225</v>
      </c>
      <c r="F64" s="54" t="s">
        <v>226</v>
      </c>
      <c r="G64" s="144" t="s">
        <v>523</v>
      </c>
      <c r="H64" s="136" t="s">
        <v>429</v>
      </c>
    </row>
    <row r="65" spans="1:8" s="46" customFormat="1" ht="9.9499999999999993" customHeight="1" x14ac:dyDescent="0.15">
      <c r="A65" s="129" t="s">
        <v>514</v>
      </c>
      <c r="B65" s="129" t="s">
        <v>260</v>
      </c>
      <c r="C65" s="54" t="s">
        <v>34</v>
      </c>
      <c r="D65" s="129" t="s">
        <v>43</v>
      </c>
      <c r="E65" s="129" t="s">
        <v>77</v>
      </c>
      <c r="F65" s="129" t="s">
        <v>78</v>
      </c>
      <c r="G65" s="144" t="s">
        <v>524</v>
      </c>
      <c r="H65" s="137" t="s">
        <v>429</v>
      </c>
    </row>
    <row r="66" spans="1:8" s="46" customFormat="1" ht="9.9499999999999993" customHeight="1" x14ac:dyDescent="0.15">
      <c r="A66" s="54" t="s">
        <v>72</v>
      </c>
      <c r="B66" s="61" t="s">
        <v>269</v>
      </c>
      <c r="C66" s="122" t="s">
        <v>29</v>
      </c>
      <c r="D66" s="54" t="s">
        <v>43</v>
      </c>
      <c r="E66" s="61" t="s">
        <v>82</v>
      </c>
      <c r="F66" s="61" t="s">
        <v>270</v>
      </c>
      <c r="G66" s="144" t="s">
        <v>525</v>
      </c>
      <c r="H66" s="136" t="s">
        <v>429</v>
      </c>
    </row>
    <row r="67" spans="1:8" s="46" customFormat="1" ht="9.9499999999999993" customHeight="1" x14ac:dyDescent="0.15">
      <c r="A67" s="129" t="s">
        <v>513</v>
      </c>
      <c r="B67" s="54" t="s">
        <v>477</v>
      </c>
      <c r="C67" s="135" t="s">
        <v>28</v>
      </c>
      <c r="D67" s="122" t="s">
        <v>43</v>
      </c>
      <c r="E67" s="54" t="s">
        <v>77</v>
      </c>
      <c r="F67" s="54" t="s">
        <v>78</v>
      </c>
      <c r="G67" s="144" t="s">
        <v>525</v>
      </c>
      <c r="H67" s="136" t="s">
        <v>429</v>
      </c>
    </row>
    <row r="68" spans="1:8" s="46" customFormat="1" ht="9.9499999999999993" customHeight="1" x14ac:dyDescent="0.15">
      <c r="A68" s="54" t="s">
        <v>513</v>
      </c>
      <c r="B68" s="54" t="s">
        <v>469</v>
      </c>
      <c r="C68" s="122" t="s">
        <v>474</v>
      </c>
      <c r="D68" s="54" t="s">
        <v>103</v>
      </c>
      <c r="E68" s="54" t="s">
        <v>77</v>
      </c>
      <c r="F68" s="54" t="s">
        <v>78</v>
      </c>
      <c r="G68" s="144" t="s">
        <v>525</v>
      </c>
      <c r="H68" s="137" t="s">
        <v>429</v>
      </c>
    </row>
    <row r="69" spans="1:8" s="46" customFormat="1" ht="9.9499999999999993" customHeight="1" x14ac:dyDescent="0.15">
      <c r="A69" s="129" t="s">
        <v>72</v>
      </c>
      <c r="B69" s="129" t="s">
        <v>144</v>
      </c>
      <c r="C69" s="122" t="s">
        <v>30</v>
      </c>
      <c r="D69" s="129" t="s">
        <v>42</v>
      </c>
      <c r="E69" s="129" t="s">
        <v>82</v>
      </c>
      <c r="F69" s="129" t="s">
        <v>83</v>
      </c>
      <c r="G69" s="144" t="s">
        <v>525</v>
      </c>
      <c r="H69" s="136" t="s">
        <v>429</v>
      </c>
    </row>
    <row r="70" spans="1:8" s="46" customFormat="1" ht="9.9499999999999993" customHeight="1" x14ac:dyDescent="0.15">
      <c r="A70" s="54" t="s">
        <v>252</v>
      </c>
      <c r="B70" s="54" t="s">
        <v>293</v>
      </c>
      <c r="C70" s="122" t="s">
        <v>28</v>
      </c>
      <c r="D70" s="54" t="s">
        <v>191</v>
      </c>
      <c r="E70" s="54" t="s">
        <v>70</v>
      </c>
      <c r="F70" s="54" t="s">
        <v>207</v>
      </c>
      <c r="G70" s="145" t="s">
        <v>526</v>
      </c>
      <c r="H70" s="136" t="s">
        <v>429</v>
      </c>
    </row>
    <row r="71" spans="1:8" s="46" customFormat="1" ht="9.9499999999999993" customHeight="1" x14ac:dyDescent="0.15">
      <c r="A71" s="61" t="s">
        <v>432</v>
      </c>
      <c r="B71" s="122" t="s">
        <v>431</v>
      </c>
      <c r="C71" s="54" t="s">
        <v>29</v>
      </c>
      <c r="D71" s="61" t="s">
        <v>43</v>
      </c>
      <c r="E71" s="61" t="s">
        <v>433</v>
      </c>
      <c r="F71" s="70" t="s">
        <v>75</v>
      </c>
      <c r="G71" s="145" t="s">
        <v>526</v>
      </c>
      <c r="H71" s="136" t="s">
        <v>429</v>
      </c>
    </row>
    <row r="72" spans="1:8" s="46" customFormat="1" ht="9.9499999999999993" customHeight="1" x14ac:dyDescent="0.15">
      <c r="A72" s="134" t="s">
        <v>204</v>
      </c>
      <c r="B72" s="134" t="s">
        <v>205</v>
      </c>
      <c r="C72" s="134" t="s">
        <v>28</v>
      </c>
      <c r="D72" s="134" t="s">
        <v>43</v>
      </c>
      <c r="E72" s="134" t="s">
        <v>211</v>
      </c>
      <c r="F72" s="54" t="s">
        <v>220</v>
      </c>
      <c r="G72" s="145" t="s">
        <v>526</v>
      </c>
      <c r="H72" s="136" t="s">
        <v>429</v>
      </c>
    </row>
    <row r="73" spans="1:8" s="46" customFormat="1" ht="9.9499999999999993" customHeight="1" x14ac:dyDescent="0.15">
      <c r="A73" s="129" t="s">
        <v>72</v>
      </c>
      <c r="B73" s="129" t="s">
        <v>448</v>
      </c>
      <c r="C73" s="69" t="s">
        <v>31</v>
      </c>
      <c r="D73" s="129" t="s">
        <v>348</v>
      </c>
      <c r="E73" s="129" t="s">
        <v>82</v>
      </c>
      <c r="F73" s="129" t="s">
        <v>83</v>
      </c>
      <c r="G73" s="145" t="s">
        <v>526</v>
      </c>
      <c r="H73" s="136" t="s">
        <v>429</v>
      </c>
    </row>
    <row r="74" spans="1:8" s="46" customFormat="1" ht="9.9499999999999993" customHeight="1" x14ac:dyDescent="0.15">
      <c r="A74" s="129" t="s">
        <v>512</v>
      </c>
      <c r="B74" s="129" t="s">
        <v>362</v>
      </c>
      <c r="C74" s="69" t="s">
        <v>475</v>
      </c>
      <c r="D74" s="129" t="s">
        <v>42</v>
      </c>
      <c r="E74" s="70" t="s">
        <v>363</v>
      </c>
      <c r="F74" s="70" t="s">
        <v>364</v>
      </c>
      <c r="G74" s="145" t="s">
        <v>526</v>
      </c>
      <c r="H74" s="136" t="s">
        <v>429</v>
      </c>
    </row>
    <row r="75" spans="1:8" s="46" customFormat="1" ht="9.9499999999999993" customHeight="1" x14ac:dyDescent="0.15">
      <c r="A75" s="54" t="s">
        <v>72</v>
      </c>
      <c r="B75" s="54" t="s">
        <v>182</v>
      </c>
      <c r="C75" s="122" t="s">
        <v>28</v>
      </c>
      <c r="D75" s="54" t="s">
        <v>183</v>
      </c>
      <c r="E75" s="54" t="s">
        <v>82</v>
      </c>
      <c r="F75" s="54" t="s">
        <v>83</v>
      </c>
      <c r="G75" s="145" t="s">
        <v>526</v>
      </c>
      <c r="H75" s="136" t="s">
        <v>429</v>
      </c>
    </row>
    <row r="76" spans="1:8" s="46" customFormat="1" ht="9.9499999999999993" customHeight="1" x14ac:dyDescent="0.15">
      <c r="A76" s="129" t="s">
        <v>513</v>
      </c>
      <c r="B76" s="54" t="s">
        <v>471</v>
      </c>
      <c r="C76" s="69" t="s">
        <v>31</v>
      </c>
      <c r="D76" s="129" t="s">
        <v>43</v>
      </c>
      <c r="E76" s="54" t="s">
        <v>77</v>
      </c>
      <c r="F76" s="54" t="s">
        <v>78</v>
      </c>
      <c r="G76" s="145" t="s">
        <v>526</v>
      </c>
      <c r="H76" s="136" t="s">
        <v>429</v>
      </c>
    </row>
    <row r="77" spans="1:8" s="46" customFormat="1" ht="9.9499999999999993" customHeight="1" x14ac:dyDescent="0.15">
      <c r="A77" s="54" t="s">
        <v>72</v>
      </c>
      <c r="B77" s="54" t="s">
        <v>219</v>
      </c>
      <c r="C77" s="122" t="s">
        <v>28</v>
      </c>
      <c r="D77" s="54" t="s">
        <v>183</v>
      </c>
      <c r="E77" s="54" t="s">
        <v>82</v>
      </c>
      <c r="F77" s="54" t="s">
        <v>83</v>
      </c>
      <c r="G77" s="144" t="s">
        <v>527</v>
      </c>
      <c r="H77" s="136" t="s">
        <v>429</v>
      </c>
    </row>
    <row r="78" spans="1:8" s="46" customFormat="1" ht="9.9499999999999993" customHeight="1" x14ac:dyDescent="0.15">
      <c r="A78" s="54" t="s">
        <v>223</v>
      </c>
      <c r="B78" s="54" t="s">
        <v>488</v>
      </c>
      <c r="C78" s="122" t="s">
        <v>28</v>
      </c>
      <c r="D78" s="54" t="s">
        <v>43</v>
      </c>
      <c r="E78" s="123" t="s">
        <v>70</v>
      </c>
      <c r="F78" s="123" t="s">
        <v>98</v>
      </c>
      <c r="G78" s="144" t="s">
        <v>527</v>
      </c>
      <c r="H78" s="136" t="s">
        <v>429</v>
      </c>
    </row>
    <row r="79" spans="1:8" s="46" customFormat="1" ht="9.9499999999999993" customHeight="1" x14ac:dyDescent="0.15">
      <c r="A79" s="54" t="s">
        <v>72</v>
      </c>
      <c r="B79" s="54" t="s">
        <v>188</v>
      </c>
      <c r="C79" s="122" t="s">
        <v>535</v>
      </c>
      <c r="D79" s="54" t="s">
        <v>43</v>
      </c>
      <c r="E79" s="54" t="s">
        <v>82</v>
      </c>
      <c r="F79" s="54" t="s">
        <v>83</v>
      </c>
      <c r="G79" s="144" t="s">
        <v>527</v>
      </c>
      <c r="H79" s="136" t="s">
        <v>429</v>
      </c>
    </row>
    <row r="80" spans="1:8" s="46" customFormat="1" ht="9.9499999999999993" customHeight="1" x14ac:dyDescent="0.15">
      <c r="A80" s="54" t="s">
        <v>221</v>
      </c>
      <c r="B80" s="61" t="s">
        <v>246</v>
      </c>
      <c r="C80" s="122" t="s">
        <v>28</v>
      </c>
      <c r="D80" s="54" t="s">
        <v>191</v>
      </c>
      <c r="E80" s="61" t="s">
        <v>70</v>
      </c>
      <c r="F80" s="61" t="s">
        <v>507</v>
      </c>
      <c r="G80" s="144" t="s">
        <v>527</v>
      </c>
      <c r="H80" s="136" t="s">
        <v>429</v>
      </c>
    </row>
    <row r="81" spans="1:8" s="46" customFormat="1" ht="9.9499999999999993" customHeight="1" x14ac:dyDescent="0.15">
      <c r="A81" s="54" t="s">
        <v>513</v>
      </c>
      <c r="B81" s="54" t="s">
        <v>470</v>
      </c>
      <c r="C81" s="122" t="s">
        <v>29</v>
      </c>
      <c r="D81" s="54" t="s">
        <v>43</v>
      </c>
      <c r="E81" s="123" t="s">
        <v>77</v>
      </c>
      <c r="F81" s="123" t="s">
        <v>78</v>
      </c>
      <c r="G81" s="144" t="s">
        <v>527</v>
      </c>
      <c r="H81" s="136" t="s">
        <v>429</v>
      </c>
    </row>
    <row r="82" spans="1:8" s="47" customFormat="1" ht="9.9499999999999993" customHeight="1" x14ac:dyDescent="0.15">
      <c r="A82" s="54" t="s">
        <v>249</v>
      </c>
      <c r="B82" s="61" t="s">
        <v>250</v>
      </c>
      <c r="C82" s="122" t="s">
        <v>28</v>
      </c>
      <c r="D82" s="54" t="s">
        <v>191</v>
      </c>
      <c r="E82" s="146" t="s">
        <v>70</v>
      </c>
      <c r="F82" s="146" t="s">
        <v>207</v>
      </c>
      <c r="G82" s="144" t="s">
        <v>527</v>
      </c>
      <c r="H82" s="136" t="s">
        <v>429</v>
      </c>
    </row>
    <row r="83" spans="1:8" s="46" customFormat="1" ht="9.9499999999999993" customHeight="1" x14ac:dyDescent="0.15">
      <c r="A83" s="54" t="s">
        <v>72</v>
      </c>
      <c r="B83" s="54" t="s">
        <v>189</v>
      </c>
      <c r="C83" s="122" t="s">
        <v>424</v>
      </c>
      <c r="D83" s="54" t="s">
        <v>43</v>
      </c>
      <c r="E83" s="124" t="s">
        <v>82</v>
      </c>
      <c r="F83" s="124" t="s">
        <v>83</v>
      </c>
      <c r="G83" s="144" t="s">
        <v>527</v>
      </c>
      <c r="H83" s="137" t="s">
        <v>429</v>
      </c>
    </row>
    <row r="84" spans="1:8" s="46" customFormat="1" ht="9.9499999999999993" customHeight="1" x14ac:dyDescent="0.15">
      <c r="A84" s="54" t="s">
        <v>514</v>
      </c>
      <c r="B84" s="54" t="s">
        <v>193</v>
      </c>
      <c r="C84" s="122" t="s">
        <v>28</v>
      </c>
      <c r="D84" s="54" t="s">
        <v>43</v>
      </c>
      <c r="E84" s="123" t="s">
        <v>77</v>
      </c>
      <c r="F84" s="123" t="s">
        <v>78</v>
      </c>
      <c r="G84" s="144" t="s">
        <v>527</v>
      </c>
      <c r="H84" s="136" t="s">
        <v>429</v>
      </c>
    </row>
    <row r="85" spans="1:8" s="46" customFormat="1" ht="9.9499999999999993" customHeight="1" x14ac:dyDescent="0.15">
      <c r="A85" s="129"/>
      <c r="B85" s="129" t="s">
        <v>484</v>
      </c>
      <c r="C85" s="54" t="s">
        <v>29</v>
      </c>
      <c r="D85" s="129" t="s">
        <v>43</v>
      </c>
      <c r="E85" s="125" t="s">
        <v>485</v>
      </c>
      <c r="F85" s="125" t="s">
        <v>75</v>
      </c>
      <c r="G85" s="144" t="s">
        <v>528</v>
      </c>
      <c r="H85" s="136" t="s">
        <v>429</v>
      </c>
    </row>
    <row r="86" spans="1:8" s="46" customFormat="1" ht="9.9499999999999993" customHeight="1" x14ac:dyDescent="0.15">
      <c r="A86" s="54" t="s">
        <v>72</v>
      </c>
      <c r="B86" s="61" t="s">
        <v>271</v>
      </c>
      <c r="C86" s="122" t="s">
        <v>29</v>
      </c>
      <c r="D86" s="54" t="s">
        <v>43</v>
      </c>
      <c r="E86" s="146" t="s">
        <v>70</v>
      </c>
      <c r="F86" s="146" t="s">
        <v>268</v>
      </c>
      <c r="G86" s="144" t="s">
        <v>528</v>
      </c>
      <c r="H86" s="136" t="s">
        <v>429</v>
      </c>
    </row>
    <row r="87" spans="1:8" s="46" customFormat="1" ht="9.9499999999999993" customHeight="1" x14ac:dyDescent="0.15">
      <c r="A87" s="129" t="s">
        <v>127</v>
      </c>
      <c r="B87" s="129" t="s">
        <v>128</v>
      </c>
      <c r="C87" s="54" t="s">
        <v>537</v>
      </c>
      <c r="D87" s="129" t="s">
        <v>42</v>
      </c>
      <c r="E87" s="125" t="s">
        <v>104</v>
      </c>
      <c r="F87" s="125" t="s">
        <v>85</v>
      </c>
      <c r="G87" s="144" t="s">
        <v>528</v>
      </c>
      <c r="H87" s="136" t="s">
        <v>429</v>
      </c>
    </row>
    <row r="88" spans="1:8" s="46" customFormat="1" ht="9.9499999999999993" customHeight="1" x14ac:dyDescent="0.15">
      <c r="A88" s="54" t="s">
        <v>44</v>
      </c>
      <c r="B88" s="61" t="s">
        <v>96</v>
      </c>
      <c r="C88" s="54" t="s">
        <v>536</v>
      </c>
      <c r="D88" s="54" t="s">
        <v>43</v>
      </c>
      <c r="E88" s="129" t="s">
        <v>97</v>
      </c>
      <c r="F88" s="129" t="s">
        <v>98</v>
      </c>
      <c r="G88" s="144" t="s">
        <v>528</v>
      </c>
      <c r="H88" s="136" t="s">
        <v>429</v>
      </c>
    </row>
    <row r="89" spans="1:8" s="46" customFormat="1" ht="9.9499999999999993" customHeight="1" x14ac:dyDescent="0.15">
      <c r="A89" s="54" t="s">
        <v>72</v>
      </c>
      <c r="B89" s="54" t="s">
        <v>190</v>
      </c>
      <c r="C89" s="122" t="s">
        <v>28</v>
      </c>
      <c r="D89" s="54" t="s">
        <v>43</v>
      </c>
      <c r="E89" s="54" t="s">
        <v>82</v>
      </c>
      <c r="F89" s="54" t="s">
        <v>83</v>
      </c>
      <c r="G89" s="144" t="s">
        <v>528</v>
      </c>
      <c r="H89" s="136" t="s">
        <v>429</v>
      </c>
    </row>
    <row r="90" spans="1:8" s="46" customFormat="1" ht="9.9499999999999993" customHeight="1" x14ac:dyDescent="0.15">
      <c r="A90" s="54" t="s">
        <v>514</v>
      </c>
      <c r="B90" s="129" t="s">
        <v>337</v>
      </c>
      <c r="C90" s="69" t="s">
        <v>31</v>
      </c>
      <c r="D90" s="129" t="s">
        <v>43</v>
      </c>
      <c r="E90" s="125" t="s">
        <v>75</v>
      </c>
      <c r="F90" s="125" t="s">
        <v>75</v>
      </c>
      <c r="G90" s="144" t="s">
        <v>528</v>
      </c>
      <c r="H90" s="136" t="s">
        <v>429</v>
      </c>
    </row>
    <row r="91" spans="1:8" s="46" customFormat="1" ht="9.9499999999999993" customHeight="1" x14ac:dyDescent="0.15">
      <c r="A91" s="129" t="s">
        <v>512</v>
      </c>
      <c r="B91" s="129" t="s">
        <v>365</v>
      </c>
      <c r="C91" s="69" t="s">
        <v>475</v>
      </c>
      <c r="D91" s="129" t="s">
        <v>42</v>
      </c>
      <c r="E91" s="131" t="s">
        <v>366</v>
      </c>
      <c r="F91" s="131" t="s">
        <v>367</v>
      </c>
      <c r="G91" s="144" t="s">
        <v>528</v>
      </c>
      <c r="H91" s="136" t="s">
        <v>429</v>
      </c>
    </row>
    <row r="92" spans="1:8" s="46" customFormat="1" ht="9.9499999999999993" customHeight="1" x14ac:dyDescent="0.15">
      <c r="A92" s="54" t="s">
        <v>513</v>
      </c>
      <c r="B92" s="54" t="s">
        <v>468</v>
      </c>
      <c r="C92" s="122" t="s">
        <v>475</v>
      </c>
      <c r="D92" s="54" t="s">
        <v>103</v>
      </c>
      <c r="E92" s="123" t="s">
        <v>366</v>
      </c>
      <c r="F92" s="123" t="s">
        <v>367</v>
      </c>
      <c r="G92" s="144" t="s">
        <v>528</v>
      </c>
      <c r="H92" s="136" t="s">
        <v>429</v>
      </c>
    </row>
    <row r="93" spans="1:8" s="46" customFormat="1" ht="9.9499999999999993" customHeight="1" x14ac:dyDescent="0.15">
      <c r="A93" s="54" t="s">
        <v>514</v>
      </c>
      <c r="B93" s="61" t="s">
        <v>259</v>
      </c>
      <c r="C93" s="122" t="s">
        <v>475</v>
      </c>
      <c r="D93" s="54" t="s">
        <v>43</v>
      </c>
      <c r="E93" s="61" t="s">
        <v>77</v>
      </c>
      <c r="F93" s="61" t="s">
        <v>78</v>
      </c>
      <c r="G93" s="144" t="s">
        <v>528</v>
      </c>
      <c r="H93" s="136" t="s">
        <v>429</v>
      </c>
    </row>
    <row r="94" spans="1:8" s="46" customFormat="1" ht="9.9499999999999993" customHeight="1" x14ac:dyDescent="0.15">
      <c r="A94" s="129" t="s">
        <v>72</v>
      </c>
      <c r="B94" s="129" t="s">
        <v>339</v>
      </c>
      <c r="C94" s="69" t="s">
        <v>31</v>
      </c>
      <c r="D94" s="129" t="s">
        <v>154</v>
      </c>
      <c r="E94" s="125" t="s">
        <v>82</v>
      </c>
      <c r="F94" s="125" t="s">
        <v>83</v>
      </c>
      <c r="G94" s="144" t="s">
        <v>528</v>
      </c>
      <c r="H94" s="136" t="s">
        <v>429</v>
      </c>
    </row>
    <row r="95" spans="1:8" s="46" customFormat="1" ht="9.9499999999999993" customHeight="1" x14ac:dyDescent="0.15">
      <c r="A95" s="129" t="s">
        <v>72</v>
      </c>
      <c r="B95" s="129" t="s">
        <v>442</v>
      </c>
      <c r="C95" s="69" t="s">
        <v>538</v>
      </c>
      <c r="D95" s="129" t="s">
        <v>154</v>
      </c>
      <c r="E95" s="123" t="s">
        <v>82</v>
      </c>
      <c r="F95" s="123" t="s">
        <v>83</v>
      </c>
      <c r="G95" s="144" t="s">
        <v>528</v>
      </c>
      <c r="H95" s="136" t="s">
        <v>429</v>
      </c>
    </row>
    <row r="96" spans="1:8" s="46" customFormat="1" ht="9.9499999999999993" customHeight="1" x14ac:dyDescent="0.15">
      <c r="A96" s="54" t="s">
        <v>511</v>
      </c>
      <c r="B96" s="61" t="s">
        <v>262</v>
      </c>
      <c r="C96" s="122" t="s">
        <v>29</v>
      </c>
      <c r="D96" s="54" t="s">
        <v>43</v>
      </c>
      <c r="E96" s="132" t="s">
        <v>263</v>
      </c>
      <c r="F96" s="132" t="s">
        <v>264</v>
      </c>
      <c r="G96" s="131" t="s">
        <v>529</v>
      </c>
      <c r="H96" s="137" t="s">
        <v>429</v>
      </c>
    </row>
    <row r="97" spans="1:8" s="46" customFormat="1" ht="9.9499999999999993" customHeight="1" x14ac:dyDescent="0.15">
      <c r="A97" s="54" t="s">
        <v>72</v>
      </c>
      <c r="B97" s="54" t="s">
        <v>426</v>
      </c>
      <c r="C97" s="122" t="s">
        <v>28</v>
      </c>
      <c r="D97" s="54" t="s">
        <v>43</v>
      </c>
      <c r="E97" s="123" t="s">
        <v>82</v>
      </c>
      <c r="F97" s="123" t="s">
        <v>83</v>
      </c>
      <c r="G97" s="131" t="s">
        <v>529</v>
      </c>
      <c r="H97" s="136" t="s">
        <v>429</v>
      </c>
    </row>
    <row r="98" spans="1:8" s="46" customFormat="1" ht="9.9499999999999993" customHeight="1" x14ac:dyDescent="0.15">
      <c r="A98" s="54" t="s">
        <v>72</v>
      </c>
      <c r="B98" s="61" t="s">
        <v>449</v>
      </c>
      <c r="C98" s="122" t="s">
        <v>327</v>
      </c>
      <c r="D98" s="54" t="s">
        <v>43</v>
      </c>
      <c r="E98" s="61" t="s">
        <v>82</v>
      </c>
      <c r="F98" s="61" t="s">
        <v>83</v>
      </c>
      <c r="G98" s="131" t="s">
        <v>529</v>
      </c>
      <c r="H98" s="136" t="s">
        <v>429</v>
      </c>
    </row>
    <row r="99" spans="1:8" s="46" customFormat="1" ht="9.9499999999999993" customHeight="1" x14ac:dyDescent="0.15">
      <c r="A99" s="54" t="s">
        <v>158</v>
      </c>
      <c r="B99" s="54" t="s">
        <v>458</v>
      </c>
      <c r="C99" s="122" t="s">
        <v>28</v>
      </c>
      <c r="D99" s="54" t="s">
        <v>191</v>
      </c>
      <c r="E99" s="54" t="s">
        <v>70</v>
      </c>
      <c r="F99" s="54" t="s">
        <v>230</v>
      </c>
      <c r="G99" s="131" t="s">
        <v>529</v>
      </c>
      <c r="H99" s="136" t="s">
        <v>429</v>
      </c>
    </row>
    <row r="100" spans="1:8" s="46" customFormat="1" ht="9.9499999999999993" customHeight="1" x14ac:dyDescent="0.15">
      <c r="A100" s="129" t="s">
        <v>84</v>
      </c>
      <c r="B100" s="129" t="s">
        <v>298</v>
      </c>
      <c r="C100" s="122" t="s">
        <v>539</v>
      </c>
      <c r="D100" s="129" t="s">
        <v>42</v>
      </c>
      <c r="E100" s="129" t="s">
        <v>152</v>
      </c>
      <c r="F100" s="129" t="s">
        <v>75</v>
      </c>
      <c r="G100" s="147" t="s">
        <v>75</v>
      </c>
      <c r="H100" s="136" t="s">
        <v>429</v>
      </c>
    </row>
    <row r="101" spans="1:8" s="46" customFormat="1" ht="9.9499999999999993" customHeight="1" x14ac:dyDescent="0.15">
      <c r="A101" s="54" t="s">
        <v>194</v>
      </c>
      <c r="B101" s="54" t="s">
        <v>407</v>
      </c>
      <c r="C101" s="122" t="s">
        <v>28</v>
      </c>
      <c r="D101" s="54" t="s">
        <v>191</v>
      </c>
      <c r="E101" s="129" t="s">
        <v>70</v>
      </c>
      <c r="F101" s="54" t="s">
        <v>98</v>
      </c>
      <c r="G101" s="147" t="s">
        <v>75</v>
      </c>
      <c r="H101" s="137" t="s">
        <v>429</v>
      </c>
    </row>
    <row r="102" spans="1:8" s="46" customFormat="1" ht="9.9499999999999993" customHeight="1" x14ac:dyDescent="0.15">
      <c r="A102" s="129" t="s">
        <v>149</v>
      </c>
      <c r="B102" s="129" t="s">
        <v>299</v>
      </c>
      <c r="C102" s="122" t="s">
        <v>539</v>
      </c>
      <c r="D102" s="129" t="s">
        <v>42</v>
      </c>
      <c r="E102" s="129" t="s">
        <v>153</v>
      </c>
      <c r="F102" s="129" t="s">
        <v>75</v>
      </c>
      <c r="G102" s="147" t="s">
        <v>75</v>
      </c>
      <c r="H102" s="137" t="s">
        <v>429</v>
      </c>
    </row>
    <row r="103" spans="1:8" s="46" customFormat="1" ht="9.9499999999999993" customHeight="1" x14ac:dyDescent="0.15">
      <c r="A103" s="129" t="s">
        <v>72</v>
      </c>
      <c r="B103" s="129" t="s">
        <v>498</v>
      </c>
      <c r="C103" s="69" t="s">
        <v>31</v>
      </c>
      <c r="D103" s="129" t="s">
        <v>43</v>
      </c>
      <c r="E103" s="129" t="s">
        <v>75</v>
      </c>
      <c r="F103" s="129" t="s">
        <v>75</v>
      </c>
      <c r="G103" s="147" t="s">
        <v>75</v>
      </c>
      <c r="H103" s="136" t="s">
        <v>429</v>
      </c>
    </row>
    <row r="104" spans="1:8" s="46" customFormat="1" ht="9.9499999999999993" customHeight="1" x14ac:dyDescent="0.15">
      <c r="A104" s="129" t="s">
        <v>149</v>
      </c>
      <c r="B104" s="129" t="s">
        <v>150</v>
      </c>
      <c r="C104" s="122" t="s">
        <v>539</v>
      </c>
      <c r="D104" s="129" t="s">
        <v>42</v>
      </c>
      <c r="E104" s="129" t="s">
        <v>75</v>
      </c>
      <c r="F104" s="129" t="s">
        <v>75</v>
      </c>
      <c r="G104" s="147" t="s">
        <v>75</v>
      </c>
      <c r="H104" s="137" t="s">
        <v>429</v>
      </c>
    </row>
    <row r="105" spans="1:8" s="46" customFormat="1" ht="9.9499999999999993" customHeight="1" x14ac:dyDescent="0.15">
      <c r="A105" s="129" t="s">
        <v>72</v>
      </c>
      <c r="B105" s="129" t="s">
        <v>423</v>
      </c>
      <c r="C105" s="69" t="s">
        <v>31</v>
      </c>
      <c r="D105" s="129" t="s">
        <v>43</v>
      </c>
      <c r="E105" s="54" t="s">
        <v>75</v>
      </c>
      <c r="F105" s="54" t="s">
        <v>75</v>
      </c>
      <c r="G105" s="54" t="s">
        <v>75</v>
      </c>
      <c r="H105" s="136" t="s">
        <v>429</v>
      </c>
    </row>
    <row r="106" spans="1:8" s="46" customFormat="1" ht="9.9499999999999993" customHeight="1" x14ac:dyDescent="0.15">
      <c r="A106" s="129" t="s">
        <v>149</v>
      </c>
      <c r="B106" s="129" t="s">
        <v>419</v>
      </c>
      <c r="C106" s="129" t="s">
        <v>28</v>
      </c>
      <c r="D106" s="129" t="s">
        <v>43</v>
      </c>
      <c r="E106" s="129" t="s">
        <v>70</v>
      </c>
      <c r="F106" s="129" t="s">
        <v>207</v>
      </c>
      <c r="G106" s="148" t="s">
        <v>75</v>
      </c>
      <c r="H106" s="137" t="s">
        <v>429</v>
      </c>
    </row>
    <row r="107" spans="1:8" s="46" customFormat="1" ht="9.9499999999999993" customHeight="1" x14ac:dyDescent="0.15">
      <c r="A107" s="54" t="s">
        <v>242</v>
      </c>
      <c r="B107" s="54" t="s">
        <v>405</v>
      </c>
      <c r="C107" s="122" t="s">
        <v>28</v>
      </c>
      <c r="D107" s="54" t="s">
        <v>191</v>
      </c>
      <c r="E107" s="54" t="s">
        <v>75</v>
      </c>
      <c r="F107" s="54" t="s">
        <v>75</v>
      </c>
      <c r="G107" s="54" t="s">
        <v>75</v>
      </c>
      <c r="H107" s="136" t="s">
        <v>429</v>
      </c>
    </row>
    <row r="108" spans="1:8" s="46" customFormat="1" ht="9.9499999999999993" customHeight="1" x14ac:dyDescent="0.15">
      <c r="A108" s="54" t="s">
        <v>158</v>
      </c>
      <c r="B108" s="54" t="s">
        <v>401</v>
      </c>
      <c r="C108" s="122" t="s">
        <v>28</v>
      </c>
      <c r="D108" s="54" t="s">
        <v>191</v>
      </c>
      <c r="E108" s="54" t="s">
        <v>75</v>
      </c>
      <c r="F108" s="54" t="s">
        <v>75</v>
      </c>
      <c r="G108" s="54" t="s">
        <v>75</v>
      </c>
      <c r="H108" s="136" t="s">
        <v>429</v>
      </c>
    </row>
    <row r="109" spans="1:8" s="46" customFormat="1" ht="9.9499999999999993" customHeight="1" x14ac:dyDescent="0.15">
      <c r="A109" s="54" t="s">
        <v>158</v>
      </c>
      <c r="B109" s="54" t="s">
        <v>399</v>
      </c>
      <c r="C109" s="122" t="s">
        <v>28</v>
      </c>
      <c r="D109" s="54" t="s">
        <v>191</v>
      </c>
      <c r="E109" s="54" t="s">
        <v>75</v>
      </c>
      <c r="F109" s="54" t="s">
        <v>75</v>
      </c>
      <c r="G109" s="54" t="s">
        <v>75</v>
      </c>
      <c r="H109" s="136" t="s">
        <v>429</v>
      </c>
    </row>
    <row r="110" spans="1:8" s="46" customFormat="1" ht="9.9499999999999993" customHeight="1" x14ac:dyDescent="0.15">
      <c r="A110" s="129" t="s">
        <v>72</v>
      </c>
      <c r="B110" s="129" t="s">
        <v>332</v>
      </c>
      <c r="C110" s="69" t="s">
        <v>31</v>
      </c>
      <c r="D110" s="129" t="s">
        <v>43</v>
      </c>
      <c r="E110" s="54" t="s">
        <v>75</v>
      </c>
      <c r="F110" s="54" t="s">
        <v>75</v>
      </c>
      <c r="G110" s="54" t="s">
        <v>75</v>
      </c>
      <c r="H110" s="137" t="s">
        <v>429</v>
      </c>
    </row>
    <row r="111" spans="1:8" s="46" customFormat="1" ht="9.9499999999999993" customHeight="1" x14ac:dyDescent="0.15">
      <c r="A111" s="54" t="s">
        <v>221</v>
      </c>
      <c r="B111" s="54" t="s">
        <v>479</v>
      </c>
      <c r="C111" s="122" t="s">
        <v>28</v>
      </c>
      <c r="D111" s="54" t="s">
        <v>191</v>
      </c>
      <c r="E111" s="54" t="s">
        <v>75</v>
      </c>
      <c r="F111" s="54" t="s">
        <v>75</v>
      </c>
      <c r="G111" s="54" t="s">
        <v>75</v>
      </c>
      <c r="H111" s="137" t="s">
        <v>429</v>
      </c>
    </row>
    <row r="112" spans="1:8" s="29" customFormat="1" ht="9.9499999999999993" customHeight="1" x14ac:dyDescent="0.15">
      <c r="A112" s="129" t="s">
        <v>72</v>
      </c>
      <c r="B112" s="129" t="s">
        <v>81</v>
      </c>
      <c r="C112" s="69" t="s">
        <v>163</v>
      </c>
      <c r="D112" s="129" t="s">
        <v>74</v>
      </c>
      <c r="E112" s="129" t="s">
        <v>82</v>
      </c>
      <c r="F112" s="129" t="s">
        <v>83</v>
      </c>
      <c r="G112" s="70" t="s">
        <v>75</v>
      </c>
      <c r="H112" s="137" t="s">
        <v>429</v>
      </c>
    </row>
    <row r="113" spans="1:8" s="29" customFormat="1" ht="9.9499999999999993" customHeight="1" x14ac:dyDescent="0.15">
      <c r="A113" s="129" t="s">
        <v>72</v>
      </c>
      <c r="B113" s="129" t="s">
        <v>417</v>
      </c>
      <c r="C113" s="69" t="s">
        <v>163</v>
      </c>
      <c r="D113" s="129" t="s">
        <v>74</v>
      </c>
      <c r="E113" s="129" t="s">
        <v>75</v>
      </c>
      <c r="F113" s="129" t="s">
        <v>75</v>
      </c>
      <c r="G113" s="70" t="s">
        <v>75</v>
      </c>
      <c r="H113" s="137" t="s">
        <v>429</v>
      </c>
    </row>
    <row r="114" spans="1:8" s="29" customFormat="1" ht="9.9499999999999993" customHeight="1" x14ac:dyDescent="0.15">
      <c r="A114" s="54" t="s">
        <v>209</v>
      </c>
      <c r="B114" s="54" t="s">
        <v>210</v>
      </c>
      <c r="C114" s="122" t="s">
        <v>28</v>
      </c>
      <c r="D114" s="54" t="s">
        <v>43</v>
      </c>
      <c r="E114" s="54" t="s">
        <v>211</v>
      </c>
      <c r="F114" s="54" t="s">
        <v>212</v>
      </c>
      <c r="G114" s="130" t="s">
        <v>75</v>
      </c>
      <c r="H114" s="137" t="s">
        <v>429</v>
      </c>
    </row>
    <row r="115" spans="1:8" s="29" customFormat="1" ht="9.9499999999999993" customHeight="1" x14ac:dyDescent="0.15">
      <c r="A115" s="54" t="s">
        <v>209</v>
      </c>
      <c r="B115" s="54" t="s">
        <v>210</v>
      </c>
      <c r="C115" s="122" t="s">
        <v>28</v>
      </c>
      <c r="D115" s="54" t="s">
        <v>43</v>
      </c>
      <c r="E115" s="54" t="s">
        <v>82</v>
      </c>
      <c r="F115" s="129" t="s">
        <v>75</v>
      </c>
      <c r="G115" s="129" t="s">
        <v>75</v>
      </c>
      <c r="H115" s="136" t="s">
        <v>429</v>
      </c>
    </row>
    <row r="116" spans="1:8" s="29" customFormat="1" ht="9.9499999999999993" customHeight="1" x14ac:dyDescent="0.15">
      <c r="A116" s="129" t="s">
        <v>149</v>
      </c>
      <c r="B116" s="129" t="s">
        <v>418</v>
      </c>
      <c r="C116" s="129" t="s">
        <v>28</v>
      </c>
      <c r="D116" s="129" t="s">
        <v>43</v>
      </c>
      <c r="E116" s="129" t="s">
        <v>225</v>
      </c>
      <c r="F116" s="129" t="s">
        <v>226</v>
      </c>
      <c r="G116" s="129" t="s">
        <v>75</v>
      </c>
      <c r="H116" s="137" t="s">
        <v>429</v>
      </c>
    </row>
    <row r="117" spans="1:8" s="30" customFormat="1" ht="9.9499999999999993" customHeight="1" x14ac:dyDescent="0.15">
      <c r="A117" s="54" t="s">
        <v>243</v>
      </c>
      <c r="B117" s="61" t="s">
        <v>244</v>
      </c>
      <c r="C117" s="122" t="s">
        <v>28</v>
      </c>
      <c r="D117" s="54" t="s">
        <v>191</v>
      </c>
      <c r="E117" s="54" t="s">
        <v>75</v>
      </c>
      <c r="F117" s="54" t="s">
        <v>75</v>
      </c>
      <c r="G117" s="54" t="s">
        <v>75</v>
      </c>
      <c r="H117" s="136" t="s">
        <v>429</v>
      </c>
    </row>
    <row r="118" spans="1:8" s="29" customFormat="1" ht="9.9499999999999993" customHeight="1" x14ac:dyDescent="0.15">
      <c r="A118" s="54" t="s">
        <v>158</v>
      </c>
      <c r="B118" s="54" t="s">
        <v>208</v>
      </c>
      <c r="C118" s="122" t="s">
        <v>28</v>
      </c>
      <c r="D118" s="54" t="s">
        <v>43</v>
      </c>
      <c r="E118" s="54" t="s">
        <v>70</v>
      </c>
      <c r="F118" s="129" t="s">
        <v>75</v>
      </c>
      <c r="G118" s="129" t="s">
        <v>75</v>
      </c>
      <c r="H118" s="136" t="s">
        <v>429</v>
      </c>
    </row>
    <row r="119" spans="1:8" ht="10.5" customHeight="1" x14ac:dyDescent="0.15"/>
  </sheetData>
  <autoFilter ref="A1:H118">
    <sortState ref="A6:I192">
      <sortCondition ref="H5:H192"/>
    </sortState>
  </autoFilter>
  <pageMargins left="0.51181102362204722" right="0.51181102362204722" top="0.78740157480314965" bottom="0.78740157480314965" header="0.31496062992125984" footer="0.31496062992125984"/>
  <pageSetup paperSize="9" scale="64" fitToHeight="0" orientation="landscape" r:id="rId1"/>
  <rowBreaks count="1" manualBreakCount="1"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Critérios</vt:lpstr>
      <vt:lpstr>Pesos</vt:lpstr>
      <vt:lpstr>Missões aprovadas PAI</vt:lpstr>
      <vt:lpstr>Missões aprovadas PAI por PCDP</vt:lpstr>
      <vt:lpstr>Anexo I</vt:lpstr>
      <vt:lpstr>'Anexo I'!Area_de_impressao</vt:lpstr>
      <vt:lpstr>Critérios!Area_de_impressao</vt:lpstr>
      <vt:lpstr>'Missões aprovadas PAI'!Area_de_impressao</vt:lpstr>
      <vt:lpstr>'Missões aprovadas PAI por PCDP'!Area_de_impressao</vt:lpstr>
      <vt:lpstr>Pesos!Area_de_impressao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Sbraletta Margadonna</dc:creator>
  <cp:lastModifiedBy>Barbara Sbraletta Margadonna</cp:lastModifiedBy>
  <cp:lastPrinted>2018-03-21T18:49:14Z</cp:lastPrinted>
  <dcterms:created xsi:type="dcterms:W3CDTF">2017-08-24T18:35:16Z</dcterms:created>
  <dcterms:modified xsi:type="dcterms:W3CDTF">2018-05-09T20:31:10Z</dcterms:modified>
</cp:coreProperties>
</file>