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edro Henrique\Downloads\"/>
    </mc:Choice>
  </mc:AlternateContent>
  <xr:revisionPtr revIDLastSave="0" documentId="13_ncr:1_{2926F875-5CA8-439C-94BC-D28808333D18}" xr6:coauthVersionLast="47" xr6:coauthVersionMax="47" xr10:uidLastSave="{00000000-0000-0000-0000-000000000000}"/>
  <bookViews>
    <workbookView xWindow="-28920" yWindow="-120" windowWidth="29040" windowHeight="15720" xr2:uid="{00000000-000D-0000-FFFF-FFFF00000000}"/>
  </bookViews>
  <sheets>
    <sheet name="Orçamento Sintético" sheetId="1" r:id="rId1"/>
    <sheet name="Orçamento Analítico" sheetId="6" r:id="rId2"/>
    <sheet name="Curva ABC de Insumos" sheetId="7" r:id="rId3"/>
    <sheet name="Curva ABC de Serviços" sheetId="8" r:id="rId4"/>
    <sheet name="Cronograma" sheetId="9" r:id="rId5"/>
    <sheet name="Composição" sheetId="10" r:id="rId6"/>
    <sheet name="Memória de Cálculo" sheetId="2" r:id="rId7"/>
    <sheet name="BDI " sheetId="3" r:id="rId8"/>
    <sheet name="BDI DIF" sheetId="4" r:id="rId9"/>
    <sheet name="Cotação" sheetId="5" r:id="rId10"/>
  </sheets>
  <definedNames>
    <definedName name="_xlnm.Print_Area" localSheetId="7">'BDI '!$A$1:$I$28</definedName>
    <definedName name="_xlnm.Print_Area" localSheetId="8">'BDI DIF'!$A$1:$I$27</definedName>
    <definedName name="_xlnm.Print_Area" localSheetId="9">Cotação!$A$1:$E$77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6" i="5" l="1"/>
  <c r="D12" i="5"/>
  <c r="D18" i="5"/>
  <c r="D24" i="5"/>
  <c r="D30" i="5"/>
  <c r="D37" i="5" a="1"/>
  <c r="D37" i="5" s="1"/>
  <c r="D43" i="5"/>
  <c r="D49" i="5"/>
  <c r="D55" i="5"/>
  <c r="D61" i="5"/>
  <c r="D66" i="5"/>
  <c r="D71" i="5"/>
  <c r="D7" i="4"/>
  <c r="C7" i="4" s="1"/>
  <c r="F7" i="4"/>
  <c r="D8" i="4"/>
  <c r="C8" i="4" s="1"/>
  <c r="F8" i="4"/>
  <c r="D9" i="4"/>
  <c r="D19" i="4" s="1"/>
  <c r="E19" i="4" s="1"/>
  <c r="F9" i="4"/>
  <c r="D10" i="4"/>
  <c r="F10" i="4" s="1"/>
  <c r="C11" i="4"/>
  <c r="D11" i="4"/>
  <c r="F11" i="4"/>
  <c r="D12" i="4"/>
  <c r="C12" i="4" s="1"/>
  <c r="G19" i="4"/>
  <c r="H19" i="4"/>
  <c r="I19" i="4"/>
  <c r="C7" i="3"/>
  <c r="D7" i="3"/>
  <c r="F7" i="3"/>
  <c r="D8" i="3"/>
  <c r="C8" i="3" s="1"/>
  <c r="D9" i="3"/>
  <c r="F9" i="3" s="1"/>
  <c r="D10" i="3"/>
  <c r="F10" i="3" s="1"/>
  <c r="D11" i="3"/>
  <c r="F11" i="3"/>
  <c r="D12" i="3"/>
  <c r="G19" i="3"/>
  <c r="H19" i="3"/>
  <c r="I19" i="3"/>
  <c r="C10" i="4" l="1"/>
  <c r="C9" i="4"/>
  <c r="C9" i="3"/>
  <c r="D19" i="3"/>
  <c r="E19" i="3" s="1"/>
  <c r="F8" i="3"/>
  <c r="C17" i="4" l="1"/>
  <c r="C18" i="4" s="1"/>
  <c r="I4" i="4" s="1"/>
  <c r="C13" i="4" s="1"/>
  <c r="C12" i="3"/>
  <c r="C10" i="3"/>
  <c r="C11" i="3" s="1"/>
  <c r="C14" i="4" l="1"/>
  <c r="C16" i="4"/>
  <c r="C15" i="4"/>
  <c r="C17" i="3"/>
  <c r="I4" i="3" s="1"/>
  <c r="C13" i="3" l="1"/>
  <c r="C15" i="3"/>
  <c r="C16" i="3"/>
  <c r="C18" i="3"/>
  <c r="C14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<sst xmlns="http://schemas.openxmlformats.org/spreadsheetml/2006/main" count="10341" uniqueCount="1674">
  <si>
    <t>Obra</t>
  </si>
  <si>
    <t>Bancos</t>
  </si>
  <si>
    <t>B.D.I.</t>
  </si>
  <si>
    <t>Encargos Sociais</t>
  </si>
  <si>
    <t xml:space="preserve">SINAPI - 10/2022 - Distrito Federal
</t>
  </si>
  <si>
    <t>Planilha Orçamentária Sintética Com Valor do Material, Mão de Obra e Equipamento</t>
  </si>
  <si>
    <t>Item</t>
  </si>
  <si>
    <t>Código</t>
  </si>
  <si>
    <t>Banco</t>
  </si>
  <si>
    <t>Descrição</t>
  </si>
  <si>
    <t>Und</t>
  </si>
  <si>
    <t>Quant.</t>
  </si>
  <si>
    <t>Valor Unit</t>
  </si>
  <si>
    <t>Valor Unit com BDI</t>
  </si>
  <si>
    <t>Total</t>
  </si>
  <si>
    <t>Peso (%)</t>
  </si>
  <si>
    <t>M. O.</t>
  </si>
  <si>
    <t>EQ.</t>
  </si>
  <si>
    <t>MAT.</t>
  </si>
  <si>
    <t xml:space="preserve"> 1 </t>
  </si>
  <si>
    <t>SERVIÇOS AUXIIARES E ADMINISTRATIVOS</t>
  </si>
  <si>
    <t xml:space="preserve"> 1.1.1 </t>
  </si>
  <si>
    <t xml:space="preserve"> 90778 </t>
  </si>
  <si>
    <t>SINAPI</t>
  </si>
  <si>
    <t>ENGENHEIRO CIVIL DE OBRA PLENO COM ENCARGOS COMPLEMENTARES</t>
  </si>
  <si>
    <t>H</t>
  </si>
  <si>
    <t xml:space="preserve"> 1.1.2 </t>
  </si>
  <si>
    <t xml:space="preserve"> 90780 </t>
  </si>
  <si>
    <t>MESTRE DE OBRAS COM ENCARGOS COMPLEMENTARES</t>
  </si>
  <si>
    <t xml:space="preserve"> 1.2 </t>
  </si>
  <si>
    <t>MOBILIZAÇÃO E DESMOBILIZAÇÃO</t>
  </si>
  <si>
    <t xml:space="preserve"> 1.2.1 </t>
  </si>
  <si>
    <t xml:space="preserve"> 74209/001 </t>
  </si>
  <si>
    <t>PLACA DE OBRA EM CHAPA DE ACO GALVANIZADO</t>
  </si>
  <si>
    <t>m²</t>
  </si>
  <si>
    <t xml:space="preserve"> 1.2.2 </t>
  </si>
  <si>
    <t xml:space="preserve"> 00000007 </t>
  </si>
  <si>
    <t>Próprio</t>
  </si>
  <si>
    <t>CAÇAMBA 5M3 PARA RETIRADA DE ENTULHO COM REGISTRO CRT/SLU - SEMANAL</t>
  </si>
  <si>
    <t>UN</t>
  </si>
  <si>
    <t xml:space="preserve"> 1.2.3 </t>
  </si>
  <si>
    <t xml:space="preserve"> CIVIL-172 </t>
  </si>
  <si>
    <t>INSTALAÇÃO E FORNECIMENTO DE CONTEINÊR</t>
  </si>
  <si>
    <t>MÊS</t>
  </si>
  <si>
    <t xml:space="preserve"> 1.2.4 </t>
  </si>
  <si>
    <t xml:space="preserve"> CIVIL-157 </t>
  </si>
  <si>
    <t>PROTEÇÃO DE PISO</t>
  </si>
  <si>
    <t>M²</t>
  </si>
  <si>
    <t xml:space="preserve"> 2 </t>
  </si>
  <si>
    <t>SERVIÇOS PROFFISIONAIS</t>
  </si>
  <si>
    <t xml:space="preserve"> 2.1 </t>
  </si>
  <si>
    <t>HIDRANTE DE PAREDE</t>
  </si>
  <si>
    <t xml:space="preserve"> 2.1.1 </t>
  </si>
  <si>
    <t xml:space="preserve"> 92367 </t>
  </si>
  <si>
    <t>TUBO DE AÇO GALVANIZADO COM COSTURA, CLASSE MÉDIA, DN 65 (2 1/2"), CONEXÃO ROSQUEADA, INSTALADO EM REDE DE ALIMENTAÇÃO PARA HIDRANTE - FORNECIMENTO E INSTALAÇÃO. AF_10/2020</t>
  </si>
  <si>
    <t>M</t>
  </si>
  <si>
    <t xml:space="preserve"> 2.1.2 </t>
  </si>
  <si>
    <t xml:space="preserve"> 101912 </t>
  </si>
  <si>
    <t>ABRIGO PARA HIDRANTE, 75X45X17CM, COM REGISTRO GLOBO ANGULAR 45 GRAUS 2 1/2", ADAPTADOR STORZ 2 1/2", MANGUEIRA DE INCÊNDIO 15M 2 1/2" E ESGUICHO EM LATÃO 2 1/2" - FORNECIMENTO E INSTALAÇÃO. AF_10/2020</t>
  </si>
  <si>
    <t xml:space="preserve"> 2.1.3 </t>
  </si>
  <si>
    <t xml:space="preserve"> CIVIL-158 </t>
  </si>
  <si>
    <t>INSTALAÇÃO DE MANGUEIRAS NO HIDRANTE</t>
  </si>
  <si>
    <t xml:space="preserve"> 2.1.4 </t>
  </si>
  <si>
    <t xml:space="preserve"> CIVIL-160 </t>
  </si>
  <si>
    <t>FORNECIMENTO E INSTALAÇÃO DE CHAVE STORZ</t>
  </si>
  <si>
    <t xml:space="preserve"> 2.2 </t>
  </si>
  <si>
    <t>RECALQUE</t>
  </si>
  <si>
    <t xml:space="preserve"> 2.2.1 </t>
  </si>
  <si>
    <t xml:space="preserve"> 72289 </t>
  </si>
  <si>
    <t>CAIXA DE INSPEÇÃO 80X80X80CM EM ALVENARIA - EXECUÇÃO</t>
  </si>
  <si>
    <t xml:space="preserve"> 2.2.2 </t>
  </si>
  <si>
    <t xml:space="preserve"> 101798 </t>
  </si>
  <si>
    <t>TAMPA PARA CAIXA TIPO R1, EM FERRO FUNDIDO, DIMENSÕES INTERNAS: 0,40 X 0,60 M - FORNECIMENTO E INSTALAÇÃO. AF_12/2020</t>
  </si>
  <si>
    <t xml:space="preserve"> 2.2.3 </t>
  </si>
  <si>
    <t xml:space="preserve"> CIVIL-161 </t>
  </si>
  <si>
    <t>FORNECIMENTO E INSTALAÇÃO DE ADAPTADOR HIDRANTE</t>
  </si>
  <si>
    <t xml:space="preserve"> 2.2.4 </t>
  </si>
  <si>
    <t xml:space="preserve"> CIVIL-162 </t>
  </si>
  <si>
    <t>FORNECIMENTO E INSTALAÇÃO DE VALVULA HIDRANTE</t>
  </si>
  <si>
    <t xml:space="preserve"> 2.2.5 </t>
  </si>
  <si>
    <t xml:space="preserve"> CIVIL-163 </t>
  </si>
  <si>
    <t>FORNECIMENTO E INSTALAÇÃO DE TAMPÃO COM CORRENTE RECALQUE</t>
  </si>
  <si>
    <t xml:space="preserve"> 2.2.6 </t>
  </si>
  <si>
    <t xml:space="preserve"> 99624 </t>
  </si>
  <si>
    <t>VÁLVULA DE RETENÇÃO HORIZONTAL, DE BRONZE, ROSCÁVEL, 2 1/2" - FORNECIMENTO E INSTALAÇÃO. AF_08/2021</t>
  </si>
  <si>
    <t xml:space="preserve"> 2.2.7 </t>
  </si>
  <si>
    <t xml:space="preserve"> 93358 </t>
  </si>
  <si>
    <t>ESCAVAÇÃO MANUAL DE VALA COM PROFUNDIDADE MENOR OU IGUAL A 1,30 M. AF_02/2021</t>
  </si>
  <si>
    <t>m³</t>
  </si>
  <si>
    <t xml:space="preserve"> 2.2.8 </t>
  </si>
  <si>
    <t xml:space="preserve"> 101826 </t>
  </si>
  <si>
    <t>RECOMPOSIÇÃO DE BASE E OU SUB-BASE PARA REMENDO PROFUNDO DE SOLO COM CIMENTO (TEOR DE 8%) - INCLUSO RETIRADA E COLOCAÇÃO DO MATERIAL. AF_12/2020</t>
  </si>
  <si>
    <t xml:space="preserve"> 2.2.9 </t>
  </si>
  <si>
    <t xml:space="preserve"> 2.3 </t>
  </si>
  <si>
    <t>CASA DE MAQUINAS DE HIDRANTE</t>
  </si>
  <si>
    <t xml:space="preserve"> 2.3.1 </t>
  </si>
  <si>
    <t xml:space="preserve"> CIVIL-164 </t>
  </si>
  <si>
    <t>CONJUNTO DE BOMBAS PARA HIDRANTE 10CV - C/ MANOMETRO, PRESSOSTATOS, TANQUE DE PRESSÃO, QUADRO DE COMANDO E CONEXÕES</t>
  </si>
  <si>
    <t xml:space="preserve"> 2.3.2 </t>
  </si>
  <si>
    <t xml:space="preserve"> INC-00000014 </t>
  </si>
  <si>
    <t>QUADRO DE COMANDO E FORCA PARA CASA DE BOMBAS - FORNECIMENTO E INSTALACAO</t>
  </si>
  <si>
    <t xml:space="preserve"> 2.3.3 </t>
  </si>
  <si>
    <t xml:space="preserve"> INC-00000015 </t>
  </si>
  <si>
    <t>QUADRO TIPO P1 (INTERLIGACAO DA MEDICAO CEB ATE A CASA DE MAQUINAS) - FORNECIMENTO E INSTALACAO</t>
  </si>
  <si>
    <t xml:space="preserve"> 2.4 </t>
  </si>
  <si>
    <t>EXTINTOR DE INCÊNDIO</t>
  </si>
  <si>
    <t xml:space="preserve"> 2.4.1 </t>
  </si>
  <si>
    <t xml:space="preserve"> 101907 </t>
  </si>
  <si>
    <t>EXTINTOR DE INCÊNDIO PORTÁTIL COM CARGA DE CO2 DE 6 KG, CLASSE BC - FORNECIMENTO E INSTALAÇÃO. AF_10/2020_P</t>
  </si>
  <si>
    <t xml:space="preserve"> 2.4.2 </t>
  </si>
  <si>
    <t xml:space="preserve"> 101909 </t>
  </si>
  <si>
    <t>EXTINTOR DE INCÊNDIO PORTÁTIL COM CARGA DE PQS DE 6 KG, CLASSE BC - FORNECIMENTO E INSTALAÇÃO. AF_10/2020_P</t>
  </si>
  <si>
    <t xml:space="preserve"> 2.4.3 </t>
  </si>
  <si>
    <t xml:space="preserve"> CIVIL-165 </t>
  </si>
  <si>
    <t>FIXAÇÃO DE EXTINTOR ABC 6KG</t>
  </si>
  <si>
    <t xml:space="preserve"> 2.5 </t>
  </si>
  <si>
    <t>SINALIZAÇÃO DE ORIENTAÇÃO E SALVAMENTO</t>
  </si>
  <si>
    <t xml:space="preserve"> 2.5.1 </t>
  </si>
  <si>
    <t xml:space="preserve"> CIVIL-170 </t>
  </si>
  <si>
    <t>FORNECIMENTO E INSTALAÇÃO DE SINALIZAÇÃO DE EMERGÊNCIA</t>
  </si>
  <si>
    <t xml:space="preserve"> 2.6 </t>
  </si>
  <si>
    <t>ALARME E DETECÇÃO DE INCÊNDIO (FIREBEE)</t>
  </si>
  <si>
    <t xml:space="preserve"> 2.6.1 </t>
  </si>
  <si>
    <t xml:space="preserve"> CIVIL-177 </t>
  </si>
  <si>
    <t>CENTRAL DE ALARME E DETECÇÃO WIRELESS</t>
  </si>
  <si>
    <t xml:space="preserve"> 2.6.2 </t>
  </si>
  <si>
    <t xml:space="preserve"> INC-00000100 </t>
  </si>
  <si>
    <t>ACIONADOR MANUAL END.  WIRELESS -</t>
  </si>
  <si>
    <t>UNIDADE</t>
  </si>
  <si>
    <t xml:space="preserve"> 2.6.3 </t>
  </si>
  <si>
    <t xml:space="preserve"> INC-00000101 </t>
  </si>
  <si>
    <t>SIRENE AUDIO VISUAL WIRELESS</t>
  </si>
  <si>
    <t xml:space="preserve"> 2.6.4 </t>
  </si>
  <si>
    <t xml:space="preserve"> INC-00000099 </t>
  </si>
  <si>
    <t>DETECTOR DE FUMACA COM TERMOVELOCIMETRICO END. WIRELESS -</t>
  </si>
  <si>
    <t xml:space="preserve"> 2.6.5 </t>
  </si>
  <si>
    <t xml:space="preserve"> CIVIL-146 </t>
  </si>
  <si>
    <t>MONITOR DE ALERTAS PARA CHAVE DE FLUXO WIRELESS</t>
  </si>
  <si>
    <t xml:space="preserve"> 2.7 </t>
  </si>
  <si>
    <t>ILUMINAÇÃO DE EMERGÊNCIA</t>
  </si>
  <si>
    <t xml:space="preserve"> 2.7.1 </t>
  </si>
  <si>
    <t xml:space="preserve"> 91834 </t>
  </si>
  <si>
    <t>ELETRODUTO FLEXÍVEL CORRUGADO, PVC, DN 25 MM (3/4"), PARA CIRCUITOS TERMINAIS, INSTALADO EM FORRO - FORNECIMENTO E INSTALAÇÃO. AF_12/2015</t>
  </si>
  <si>
    <t xml:space="preserve"> 2.7.2 </t>
  </si>
  <si>
    <t xml:space="preserve"> 91924 </t>
  </si>
  <si>
    <t>CABO DE COBRE FLEXÍVEL ISOLADO, 1,5 MM², ANTI-CHAMA 450/750 V, PARA CIRCUITOS TERMINAIS - FORNECIMENTO E INSTALAÇÃO. AF_12/2015</t>
  </si>
  <si>
    <t xml:space="preserve"> 2.7.3 </t>
  </si>
  <si>
    <t xml:space="preserve"> 97599 </t>
  </si>
  <si>
    <t>LUMINÁRIA DE EMERGÊNCIA, COM 30 LÂMPADAS LED DE 2 W, SEM REATOR - FORNECIMENTO E INSTALAÇÃO. AF_02/2020</t>
  </si>
  <si>
    <t xml:space="preserve"> 2.7.4 </t>
  </si>
  <si>
    <t xml:space="preserve"> INC-00000078 </t>
  </si>
  <si>
    <t>BLOCO DE EMERGENCIA AUTONOMO 02 FAROIS 1200 LUMENS - FORNECIMENTO E INSTALAÇÃO.</t>
  </si>
  <si>
    <t xml:space="preserve"> 2.8 </t>
  </si>
  <si>
    <t>SISTEMA DE PROTEÇÃO CONTRA DESCARGAS ATMOSFÉRICAS - SPDA</t>
  </si>
  <si>
    <t xml:space="preserve"> 2.8.1 </t>
  </si>
  <si>
    <t xml:space="preserve"> CIVIL-166 </t>
  </si>
  <si>
    <t>FORNECIMENTO E INSTALAÇÃO DE QUADRO DE  EQUIPOTENCIALIZAÇÃO, ATERRAMENTO SPDA</t>
  </si>
  <si>
    <t xml:space="preserve"> 2.8.2 </t>
  </si>
  <si>
    <t xml:space="preserve"> CIVIL-167 </t>
  </si>
  <si>
    <t>FORNECIMENTO DE LAUDO DE CONTINUIDADE DO SPDA</t>
  </si>
  <si>
    <t xml:space="preserve"> 2.9 </t>
  </si>
  <si>
    <t>SAÍDA DE EMERGÊNCIA</t>
  </si>
  <si>
    <t xml:space="preserve"> 2.9.1 </t>
  </si>
  <si>
    <t xml:space="preserve"> 99855 </t>
  </si>
  <si>
    <t>CORRIMÃO SIMPLES, DIÂMETRO EXTERNO = 1 1/2", EM AÇO GALVANIZADO. AF_04/2019_P</t>
  </si>
  <si>
    <t xml:space="preserve"> 2.9.2 </t>
  </si>
  <si>
    <t xml:space="preserve"> 99837 </t>
  </si>
  <si>
    <t>GUARDA-CORPO DE AÇO GALVANIZADO DE 1,10M, MONTANTES TUBULARES DE 1.1/4" ESPAÇADOS DE 1,20M, TRAVESSA SUPERIOR DE 1.1/2", GRADIL FORMADO POR TUBOS HORIZONTAIS DE 1" E VERTICAIS DE 3/4", FIXADO COM CHUMBADOR MECÂNICO. AF_04/2019_P</t>
  </si>
  <si>
    <t xml:space="preserve"> 2.9.3 </t>
  </si>
  <si>
    <t xml:space="preserve"> CIVIL-168 </t>
  </si>
  <si>
    <t>FORNECIMENTO E INSTALAÇÃO DE DOBRADIÇA EM PORTA CORTA FOGO</t>
  </si>
  <si>
    <t xml:space="preserve"> 2.9.4 </t>
  </si>
  <si>
    <t xml:space="preserve"> CIVIL-169 </t>
  </si>
  <si>
    <t>PINTURA DE PORTA CORTA FOGO</t>
  </si>
  <si>
    <t xml:space="preserve"> 2.9.5 </t>
  </si>
  <si>
    <t xml:space="preserve"> CIVIL-173 </t>
  </si>
  <si>
    <t>ADAPTAÇÃO EM ESCADA EXTERNA</t>
  </si>
  <si>
    <t>VB</t>
  </si>
  <si>
    <t xml:space="preserve"> 2.9.6 </t>
  </si>
  <si>
    <t xml:space="preserve"> CIVIL-174 </t>
  </si>
  <si>
    <t>RAMPA ACESSO A ESCADA</t>
  </si>
  <si>
    <t xml:space="preserve"> 2.9.7 </t>
  </si>
  <si>
    <t xml:space="preserve"> CIVIL-176 </t>
  </si>
  <si>
    <t>ADAPTAÇÃO DE RAMPA EXTERNA DE ACESSO AO AUDITÓRIO</t>
  </si>
  <si>
    <t xml:space="preserve"> 2.10 </t>
  </si>
  <si>
    <t>SISTEMA DE MOTOR GERADOR</t>
  </si>
  <si>
    <t xml:space="preserve"> 2.10.1 </t>
  </si>
  <si>
    <t xml:space="preserve"> CIVIL-171 </t>
  </si>
  <si>
    <t>LIGAÇÃO DE GERADOR NO SISTEMA DA CASA DE BOMBAS DO HIDRANTE</t>
  </si>
  <si>
    <t xml:space="preserve"> 2.10.2 </t>
  </si>
  <si>
    <t xml:space="preserve"> CIVIL-175 </t>
  </si>
  <si>
    <t>FORNECIMENTO E INSTALAÇÃO DE BOTÃO SOFT PARA GERADOR</t>
  </si>
  <si>
    <t xml:space="preserve">VB </t>
  </si>
  <si>
    <t>Totais -&gt;</t>
  </si>
  <si>
    <t>193.077,56</t>
  </si>
  <si>
    <t>17.801,27</t>
  </si>
  <si>
    <t>226.348,57</t>
  </si>
  <si>
    <t>437.227,40</t>
  </si>
  <si>
    <t>Total sem BDI</t>
  </si>
  <si>
    <t>Total do BDI</t>
  </si>
  <si>
    <t>Total Geral</t>
  </si>
  <si>
    <t xml:space="preserve">_______________________________________________________________
CON CRET
</t>
  </si>
  <si>
    <t>Desonerado</t>
  </si>
  <si>
    <t xml:space="preserve">Equipamento - 20,93%
Mão de Obra - 28,35%
Material - 20,93%
</t>
  </si>
  <si>
    <t xml:space="preserve">ANAC </t>
  </si>
  <si>
    <t>CJ</t>
  </si>
  <si>
    <t xml:space="preserve">REALIZAR A LIGAÇÃO DE UM BOTÃO DE ACIONAMENTO DO GERADOR EM CASO DE INCÊNDIO NA GUARITA, SISTEMA QUE DESLIGARÁ TODO OS OUTROS SISTEMAS LIGADOS NO GERADOR E MANTER SOMENTE O DO HIDRANTE. </t>
  </si>
  <si>
    <t>1,0</t>
  </si>
  <si>
    <t xml:space="preserve">REALIZAR A LIGAÇÃO DO GERADOR NO SISTEMA DO HIDRANTE. </t>
  </si>
  <si>
    <t xml:space="preserve">REALIZAR A RELOCAÇÃO DA RAMPA PARA OCUPAR ESPAÇO ENTRE A RAMPA E O PILAR E EXTENDER A LARGURA DA RAMPA NO SENTIDO DO DEGRAU, PARA FICAR NA MEDIDA MÍNIMA CONFORME PROJETO. </t>
  </si>
  <si>
    <t xml:space="preserve">REALIZAR RAMPA NO PATAMAR DA ESCADA DE EMERGÊNCIA EXTERNA PARA NIVELAR O PISO DA PARTE INTERNA DA EDIFICAÇÃO. </t>
  </si>
  <si>
    <t xml:space="preserve">REALIZAR ADEQUAÇÃO EM ESCADA DE EMERGÊNCIA EXTERNA PARA 1,10 DE LARGURA  DE ACORDO COM O PROJETO, A EXISTENTE NÃO ATENDE O PROJETO SENDO NECESSÁRIO A EXTENÇÃO DELA.  </t>
  </si>
  <si>
    <t xml:space="preserve">PORTAS CORTA FOGO EXISTENTE NECESSITA DE PINTURA NAS DUAS FACES </t>
  </si>
  <si>
    <t>3,0</t>
  </si>
  <si>
    <t xml:space="preserve">DOBRADIÇAS DE PORTA CORTA FOGO NECESSITA DE TROCA </t>
  </si>
  <si>
    <t>INSTALAÇÃO DE GUARDA CORPO DE ACORDO COM O PROJETO APROVADO</t>
  </si>
  <si>
    <t>85,2</t>
  </si>
  <si>
    <t>INSTALAÇÃO DE CORRIMÃO  DE ACORDO COM O PROJETO APROVADO</t>
  </si>
  <si>
    <t>254,4</t>
  </si>
  <si>
    <t xml:space="preserve">LAUDO DE CONTINUIDADE DO SISTEMA SPDA </t>
  </si>
  <si>
    <t xml:space="preserve">QUADRO DE ATERRAMENTO DO SPDA </t>
  </si>
  <si>
    <t xml:space="preserve">LUMINÁRIA DE EMERGÊNCIA TIPO REFLETOR </t>
  </si>
  <si>
    <t xml:space="preserve">LUMINÁRIA DE EMERGÊNCIA </t>
  </si>
  <si>
    <t>10,0</t>
  </si>
  <si>
    <t xml:space="preserve">CABO PARA LIGAÇÃO DAS LUMINÁRIAS </t>
  </si>
  <si>
    <t>200,0</t>
  </si>
  <si>
    <t xml:space="preserve">INFRAESTRUTURA PARA INSTALAR AS LUMINARIAS DE EMERGÊNCIA </t>
  </si>
  <si>
    <t>100,0</t>
  </si>
  <si>
    <t xml:space="preserve">MONITOR PARA A CASA DE BOMBAS DO HIDRANTE </t>
  </si>
  <si>
    <t>MONITOR DE ALERTAS PARA CHAVE DE FLUXO</t>
  </si>
  <si>
    <t xml:space="preserve">DETECTOR DE FUMAÇA PARA O SISTEMA DE ALARME DE INCÊNDIO </t>
  </si>
  <si>
    <t>60,0</t>
  </si>
  <si>
    <t xml:space="preserve">DETECTOR DE FUMACA COM TERMOVELOCIMETRICO END. WIRELESS </t>
  </si>
  <si>
    <t xml:space="preserve">SIRENES COM COMUNICAÇÃO COM A CENTRAL </t>
  </si>
  <si>
    <t xml:space="preserve">SIRENE END. WIRELESS </t>
  </si>
  <si>
    <t xml:space="preserve">ACIONADOR DE ALARME DE INCÊNDIO </t>
  </si>
  <si>
    <t xml:space="preserve">ACIONADOR MANUAL END. WIRELESS - </t>
  </si>
  <si>
    <t xml:space="preserve">FORNECIMENTO DE CENTRAL DE ALARME DE COMBATE A INCÊNDIO </t>
  </si>
  <si>
    <t>CENTRAL DE ALARME E DETECÇÃO WIRELESS  COM MÓDULO DE PORCESSAMENTO</t>
  </si>
  <si>
    <t xml:space="preserve">ALARME E DETECÇÃO DE INCÊNDIO </t>
  </si>
  <si>
    <t xml:space="preserve">PLACAS DE SINALIZAÇÃO CONFORME PROJETO APROVADO </t>
  </si>
  <si>
    <t>89,0</t>
  </si>
  <si>
    <t>FIXAR EXTINTORES EXISTENTE NA EDIFICAÇÃO</t>
  </si>
  <si>
    <t>12,0</t>
  </si>
  <si>
    <t>EXTINTORES FALTANTES CONFORME PROJETO APROVADO</t>
  </si>
  <si>
    <t>7,0</t>
  </si>
  <si>
    <t>EXTINTOR FALTANTE CONFORME PROJETO APROVADO</t>
  </si>
  <si>
    <t xml:space="preserve">QUADRO DE FORÇA PARA LIGAÇÃO DA ENERGIA DAS BOMBAS. </t>
  </si>
  <si>
    <t xml:space="preserve">QUADRO DE COMANDO PARA AS BOMBAS DO HIDRANTE </t>
  </si>
  <si>
    <t xml:space="preserve">DUAS BOMBAS DO SISTEMA DE HIDRANTE CONFORME PROJETO APROVADO </t>
  </si>
  <si>
    <t xml:space="preserve">TUBULAÇÃO PARA LIGAÇÃO DO RECALQUE </t>
  </si>
  <si>
    <t>42,0</t>
  </si>
  <si>
    <t xml:space="preserve">RECOMPOSIÇÃO DE PISO APÓS INSTALAÇÃO DA LINHA DO RECALQUE </t>
  </si>
  <si>
    <t>8,12</t>
  </si>
  <si>
    <t xml:space="preserve">ABERTURA DE VALA PARA PASSAGEM DE TUBULAÇÃO. </t>
  </si>
  <si>
    <t xml:space="preserve">ITEM COMPOSTO DO RECALQUE </t>
  </si>
  <si>
    <t xml:space="preserve">TAMPA DA CAIXA DO RECALQUE COM INCÊNDIO ESCRITO </t>
  </si>
  <si>
    <t xml:space="preserve">ESTRUTURA DA CAIXA DO RECALQUE </t>
  </si>
  <si>
    <t xml:space="preserve">ITEM FALTANTE EM UMA CAIXA DE HIDRANTE </t>
  </si>
  <si>
    <t xml:space="preserve">INSTALAÇÃO DAS MANGUEIRAS COM SUBSTITUIÇÃO DA EXISTENTE </t>
  </si>
  <si>
    <t xml:space="preserve">INSTALAÇÃO DAS CAIXAS DE ACORDO COM O PROJETO </t>
  </si>
  <si>
    <t>2,0</t>
  </si>
  <si>
    <t xml:space="preserve">INSTALAÇÃO DE INFRA DE ACORDO COM O PROJETO </t>
  </si>
  <si>
    <t>25,0</t>
  </si>
  <si>
    <t xml:space="preserve">PROTEÇÃO DO PISO EXISTENTE NA HORA DA INSTALAÇÃO DO SISTEMA. </t>
  </si>
  <si>
    <t xml:space="preserve">CONTEINER PARA ARMAZENAMENTO DE MATERIAL </t>
  </si>
  <si>
    <t xml:space="preserve">QUANTIDADE DE CAÇAMBAS PARA ENTULHO GERADO NA OBRA </t>
  </si>
  <si>
    <t xml:space="preserve">PLACA COM 2,00M X 3,00M </t>
  </si>
  <si>
    <t>6,0</t>
  </si>
  <si>
    <t xml:space="preserve">PERMANÊNCIA DO MESTRE NA OBRA </t>
  </si>
  <si>
    <t>760,0</t>
  </si>
  <si>
    <t xml:space="preserve">PERMANÊNCIA DO ENGENHEIRO NA OBRA </t>
  </si>
  <si>
    <t>720,0</t>
  </si>
  <si>
    <t>Memória de Cálculo</t>
  </si>
  <si>
    <t>I: taxa de incidência de impostos (PIS, COFINS, ISS, CPRB).</t>
  </si>
  <si>
    <t>L: taxa de lucro/remuneração;</t>
  </si>
  <si>
    <t>DF: taxa de despesas financeiras;</t>
  </si>
  <si>
    <t>R: taxa de riscos;</t>
  </si>
  <si>
    <t>SG: taxa de garantias e taxa de seguros;</t>
  </si>
  <si>
    <t>AC: taxa de administração central;</t>
  </si>
  <si>
    <t>Onde:</t>
  </si>
  <si>
    <t>Com CPRB</t>
  </si>
  <si>
    <t>BDI (%)</t>
  </si>
  <si>
    <t>Sem CPRB</t>
  </si>
  <si>
    <t>PREÇO DE VENDA (R$)</t>
  </si>
  <si>
    <t>Parâmetros do Acórdão 2.622/2013 - Plenário</t>
  </si>
  <si>
    <t>TOTAL DO BDI (R$)</t>
  </si>
  <si>
    <t>Equação Acordão TCU 2.622/2013 - Plenário</t>
  </si>
  <si>
    <t>CONTRIB.PREV. SOBRE REC. BRUTA - CPRB</t>
  </si>
  <si>
    <t>6.4</t>
  </si>
  <si>
    <t>ISS (CONFORME LEGISLAÇÃO MUNICIPAL)</t>
  </si>
  <si>
    <t>6.3</t>
  </si>
  <si>
    <t>COFINS</t>
  </si>
  <si>
    <t>6.2</t>
  </si>
  <si>
    <t>PIS</t>
  </si>
  <si>
    <t>6.1</t>
  </si>
  <si>
    <t>I - IMPOSTOS</t>
  </si>
  <si>
    <t>L - LUCRO BRUTO</t>
  </si>
  <si>
    <t>DF - DESPESAS FINANCEIRAS</t>
  </si>
  <si>
    <t>R - RISCOS</t>
  </si>
  <si>
    <t>SG - SEGUROS e GARANTIA</t>
  </si>
  <si>
    <t>AC - ADMINISTRAÇÃO CENTRAL</t>
  </si>
  <si>
    <t>3 Quartil</t>
  </si>
  <si>
    <t>Médio</t>
  </si>
  <si>
    <t>1 Quartil</t>
  </si>
  <si>
    <t>PARCELAS DO BDI (%)</t>
  </si>
  <si>
    <t>SITUAÇÃO DO INTERVALO ADMISSIVEL</t>
  </si>
  <si>
    <t>OBSERVAÇÃO</t>
  </si>
  <si>
    <t>TAXA (%)</t>
  </si>
  <si>
    <t>VALOR (R$)</t>
  </si>
  <si>
    <t>DISCRIMINAÇÃO</t>
  </si>
  <si>
    <t>ITEM</t>
  </si>
  <si>
    <t>PREÇO TOTAL DO SERVIÇO (R$):</t>
  </si>
  <si>
    <t>CUSTO TOTAL DO SERVIÇO (R$):</t>
  </si>
  <si>
    <t xml:space="preserve">COMPOSIÇÃO DE BDI                                                                                                                                                                                                                                                                                  OBRA DO CENTRO TREINAMENTO ANAC BRASÍLIA DF                                                        </t>
  </si>
  <si>
    <t>PREÇO TOTAL DO EQUIP. E MATERIAL (R$):</t>
  </si>
  <si>
    <t>CUSTO TOTAL DO EQUIP. E MATERIAL (R$):</t>
  </si>
  <si>
    <t xml:space="preserve">COMPOSIÇÃO DE BDI DIFERENCIADO                                                                                                                                                                                                                                                                                 OBRA DO CENTRO DE TREINAMENTO ANAC BRASÍLIA DF                                                 </t>
  </si>
  <si>
    <t>VALOR MEDIO - m²</t>
  </si>
  <si>
    <t>VALOR</t>
  </si>
  <si>
    <t>(11) 4102-0447</t>
  </si>
  <si>
    <t>(61) 3548-0006</t>
  </si>
  <si>
    <t>(61) 3361-5500</t>
  </si>
  <si>
    <t>TELEFONE</t>
  </si>
  <si>
    <t xml:space="preserve">OFERTA ELETRICA </t>
  </si>
  <si>
    <t xml:space="preserve">DF ATACADISTA </t>
  </si>
  <si>
    <t xml:space="preserve">WL de Oliveira </t>
  </si>
  <si>
    <t>FORNECEDOR</t>
  </si>
  <si>
    <t xml:space="preserve">BOTOEIRA DE ACESSO </t>
  </si>
  <si>
    <t>COTAÇÃO 14</t>
  </si>
  <si>
    <t>(61) 3042-8596</t>
  </si>
  <si>
    <t>(61) 98221-0736</t>
  </si>
  <si>
    <t>(61) 3385-1248</t>
  </si>
  <si>
    <t xml:space="preserve">WS INSTALAÇÕES E SERVIÇOS EIRELI </t>
  </si>
  <si>
    <t xml:space="preserve">THYAGO DIAS ENGENHARIA </t>
  </si>
  <si>
    <t xml:space="preserve">CONCRET CONSTRUÇÕES </t>
  </si>
  <si>
    <t xml:space="preserve">CABEAMENTO DE LIGAÇÃO DO GERADOR AO HIDRANTE </t>
  </si>
  <si>
    <t>COTAÇÃO 13</t>
  </si>
  <si>
    <t>(61) 9991-5504</t>
  </si>
  <si>
    <t>(61) 3526-1848</t>
  </si>
  <si>
    <t>(062) 3412-0836</t>
  </si>
  <si>
    <t xml:space="preserve">COMBATE </t>
  </si>
  <si>
    <t xml:space="preserve">EXTINTORES BRASIL </t>
  </si>
  <si>
    <t xml:space="preserve">ZEUS DO BRASIL </t>
  </si>
  <si>
    <t>DOBRADIÇA PARA PORTA CORTA FOGO</t>
  </si>
  <si>
    <t>COTAÇÃO 12</t>
  </si>
  <si>
    <t>(17) 2139-5025</t>
  </si>
  <si>
    <t>(47) 3086-4218</t>
  </si>
  <si>
    <t>AGROMETAL</t>
  </si>
  <si>
    <t xml:space="preserve">MULTISEG </t>
  </si>
  <si>
    <t xml:space="preserve">QUADRO DE EQUIPOTENCIALIZAÇÃO </t>
  </si>
  <si>
    <t>(61) 2107-8800</t>
  </si>
  <si>
    <t>(61) 3361-8900</t>
  </si>
  <si>
    <t xml:space="preserve">CONDOR </t>
  </si>
  <si>
    <t xml:space="preserve">SARKIS </t>
  </si>
  <si>
    <t xml:space="preserve">CONECTOR WAGO 3 POLOS </t>
  </si>
  <si>
    <t>COTAÇÃO 9</t>
  </si>
  <si>
    <t xml:space="preserve">BLOCO DE EMERGÊNCIA 1200 LUMENS </t>
  </si>
  <si>
    <t>COTAÇÃO 7</t>
  </si>
  <si>
    <t>(47) 3209-1808</t>
  </si>
  <si>
    <t>(11) 3931.4758</t>
  </si>
  <si>
    <t>(62) 99610-0809</t>
  </si>
  <si>
    <t>GLOBAL SONIC</t>
  </si>
  <si>
    <t xml:space="preserve">AMG'E </t>
  </si>
  <si>
    <t>FIREBEE</t>
  </si>
  <si>
    <t xml:space="preserve">SISTEMA DE DETECÇÃO E ALATME DE INCÊNDIO </t>
  </si>
  <si>
    <t>COTAÇÃO 8</t>
  </si>
  <si>
    <t>CONDOR</t>
  </si>
  <si>
    <t xml:space="preserve">WL DE OLIVEIRA </t>
  </si>
  <si>
    <t>QUADRO TIPO P1</t>
  </si>
  <si>
    <t>COTAÇÃO 6</t>
  </si>
  <si>
    <t>(38) 3214-7272</t>
  </si>
  <si>
    <t>(19) 99421-8370</t>
  </si>
  <si>
    <t xml:space="preserve">CENTRAL ELETRICA </t>
  </si>
  <si>
    <t xml:space="preserve">METALURGICA CGR </t>
  </si>
  <si>
    <t>QUADRO DE COMANDO E FORÇA</t>
  </si>
  <si>
    <t>COTAÇÃO 4</t>
  </si>
  <si>
    <t>(11) 99862-1414</t>
  </si>
  <si>
    <t>(61) 3233-6123</t>
  </si>
  <si>
    <t xml:space="preserve">CAMARGO BOMBAS </t>
  </si>
  <si>
    <t>ZEUS DO BRASIL</t>
  </si>
  <si>
    <t xml:space="preserve">CASA IRACEMA </t>
  </si>
  <si>
    <t xml:space="preserve">BOMBA 10CV INCÊNDIO </t>
  </si>
  <si>
    <t>COTAÇÃO 3</t>
  </si>
  <si>
    <t>(61) 3246-9989</t>
  </si>
  <si>
    <t xml:space="preserve">LOJA DO MECÂNICO </t>
  </si>
  <si>
    <t>PRESSOSTATO 30 A 50 PSI</t>
  </si>
  <si>
    <t>COTAÇÃO 2</t>
  </si>
  <si>
    <t>VALOR MEDIO</t>
  </si>
  <si>
    <t>(61) 9929-8899</t>
  </si>
  <si>
    <t>(61) 8479-6060</t>
  </si>
  <si>
    <t>(61) 8177-0434</t>
  </si>
  <si>
    <t xml:space="preserve">FELIX ENTULHO </t>
  </si>
  <si>
    <t>MARACARU ENTULHO</t>
  </si>
  <si>
    <t xml:space="preserve">DISK ENTULHO </t>
  </si>
  <si>
    <t xml:space="preserve">Aluguel de Caçamba de Entulho </t>
  </si>
  <si>
    <t>COTAÇÃO 1</t>
  </si>
  <si>
    <t>Preço Total =&gt;</t>
  </si>
  <si>
    <t>Quant. =&gt;</t>
  </si>
  <si>
    <t>Valor com BDI =&gt;</t>
  </si>
  <si>
    <t>Valor do BDI =&gt;</t>
  </si>
  <si>
    <t>MO com LS =&gt;</t>
  </si>
  <si>
    <t>LS =&gt;</t>
  </si>
  <si>
    <t>MO sem LS =&gt;</t>
  </si>
  <si>
    <t>Material</t>
  </si>
  <si>
    <t xml:space="preserve"> 322 </t>
  </si>
  <si>
    <t>Insumo</t>
  </si>
  <si>
    <t>INEL - INSTALAÇÃO ELÉTRICA/ELETRIFICAÇÃO E ILUMINAÇÃO EXTERNA</t>
  </si>
  <si>
    <t>CABO DE COBRE FLEXÍVEL ISOLADO, 10 MM², ANTI-CHAMA 0,6/1,0 KV, PARA CIRCUITOS TERMINAIS - FORNECIMENTO E INSTALAÇÃO. AF_12/2015</t>
  </si>
  <si>
    <t xml:space="preserve"> 91933 </t>
  </si>
  <si>
    <t>Composição Auxiliar</t>
  </si>
  <si>
    <t>SEDI - SERVIÇOS DIVERSOS</t>
  </si>
  <si>
    <t>CURSO DE CAPACITAÇÃO PARA OPERADOR DE BETONEIRA (CAMINHÃO) (ENCARGOS COMPLEMENTARES) - HORISTA</t>
  </si>
  <si>
    <t xml:space="preserve"> 95354 </t>
  </si>
  <si>
    <t>CHOR - CUSTOS HORÁRIOS DE MÁQUINAS E EQUIPAMENTOS</t>
  </si>
  <si>
    <t>BETONEIRA CAPACIDADE NOMINAL DE 250 L, CAPACIDADE DE MISTURA DE 175 L, MOTOR ELÉTRICO MONOFÁSICO POTÊNCIA 1CV - MATERIAIS NA OPERAÇÃO. AF_08/2019</t>
  </si>
  <si>
    <t xml:space="preserve"> 102951 </t>
  </si>
  <si>
    <t>AJUDANTE DE PEDREIRO COM ENCARGOS COMPLEMENTARES</t>
  </si>
  <si>
    <t xml:space="preserve"> 88242 </t>
  </si>
  <si>
    <t>PEDREIRO COM ENCARGOS COMPLEMENTARES</t>
  </si>
  <si>
    <t xml:space="preserve"> 88309 </t>
  </si>
  <si>
    <t>AUXILIAR DE ELETRICISTA COM ENCARGOS COMPLEMENTARES</t>
  </si>
  <si>
    <t xml:space="preserve"> 88247 </t>
  </si>
  <si>
    <t>ELETRODUTO FLEXÍVEL CORRUGADO, PEAD, DN 63 (2"), PARA REDE ENTERRADA DE DISTRIBUIÇÃO DE ENERGIA ELÉTRICA - FORNECIMENTO E INSTALAÇÃO. AF_12/2021</t>
  </si>
  <si>
    <t xml:space="preserve"> 97668 </t>
  </si>
  <si>
    <t>ELETRICISTA COM ENCARGOS COMPLEMENTARES</t>
  </si>
  <si>
    <t xml:space="preserve"> 88264 </t>
  </si>
  <si>
    <t>ASTU - ASSENTAMENTO DE TUBOS E PECAS</t>
  </si>
  <si>
    <t>Composição</t>
  </si>
  <si>
    <t>Tipo</t>
  </si>
  <si>
    <t xml:space="preserve">CABEAMENTO PARA LIGAÇÃO DE GERADOR NO SISTEMA DE HIDRANTE </t>
  </si>
  <si>
    <t xml:space="preserve"> 321 </t>
  </si>
  <si>
    <t>DISCO DE DESBASTE PARA METAL FERROSO EM GERAL, COM TRES TELAS,  9 X 1/4 X 7/8 " ( 228,6 X 6,4 X 22,2 MM)</t>
  </si>
  <si>
    <t xml:space="preserve"> 00044533 </t>
  </si>
  <si>
    <t>DISCO DE CORTE PARA METAL COM DUAS TELAS 12 X 1/8 X 3/4 "  (300 X 3,2 X 19,05 MM)</t>
  </si>
  <si>
    <t xml:space="preserve"> 00044495 </t>
  </si>
  <si>
    <t>KG</t>
  </si>
  <si>
    <t>ELETRODO REVESTIDO AWS - E-6010, DIAMETRO IGUAL A 4,00 MM</t>
  </si>
  <si>
    <t xml:space="preserve"> 00010998 </t>
  </si>
  <si>
    <t>CHAPA DE ACO XADREZ PARA PISOS, E = 1/4 " (6,30 MM) 54,53 KG/M2</t>
  </si>
  <si>
    <t xml:space="preserve"> 00001337 </t>
  </si>
  <si>
    <t>AUXILIAR DE SERRALHEIRO COM ENCARGOS COMPLEMENTARES</t>
  </si>
  <si>
    <t xml:space="preserve"> 88251 </t>
  </si>
  <si>
    <t>SERRALHEIRO COM ENCARGOS COMPLEMENTARES</t>
  </si>
  <si>
    <t xml:space="preserve"> 88315 </t>
  </si>
  <si>
    <t>ELETRODO REVESTIDO AWS - E6013, DIAMETRO IGUAL A 2,50 MM</t>
  </si>
  <si>
    <t xml:space="preserve"> 00011002 </t>
  </si>
  <si>
    <t>L</t>
  </si>
  <si>
    <t>FUNDO ANTICORROSIVO PARA METAIS FERROSOS (ZARCAO)</t>
  </si>
  <si>
    <t xml:space="preserve"> 00007307 </t>
  </si>
  <si>
    <t>TINTA ESMALTE SINTETICO PREMIUM ACETINADO</t>
  </si>
  <si>
    <t xml:space="preserve"> 00007311 </t>
  </si>
  <si>
    <t>AJUDANTE DE PINTOR COM ENCARGOS COMPLEMENTARES</t>
  </si>
  <si>
    <t xml:space="preserve"> 100301 </t>
  </si>
  <si>
    <t>PINTOR COM ENCARGOS COMPLEMENTARES</t>
  </si>
  <si>
    <t xml:space="preserve"> 88310 </t>
  </si>
  <si>
    <t>DOBRADICA P/ PORTA CORTA-FOGO EM SAIDA DE EMERGENCIA (C/03) - FORNECIMENTO E INSTALACAO</t>
  </si>
  <si>
    <t xml:space="preserve"> INC.00091 </t>
  </si>
  <si>
    <t>TUBO ACO GALVANIZADO COM COSTURA, CLASSE LEVE, DN 32 MM ( 1 1/4"),  E = 2,65 MM,  *2,71* KG/M (NBR 5580)</t>
  </si>
  <si>
    <t xml:space="preserve"> 00021011 </t>
  </si>
  <si>
    <t>TUBO ACO GALVANIZADO COM COSTURA, CLASSE LEVE, DN 20 MM ( 3/4"),  E = 2,25 MM,  *1,3* KG/M (NBR 5580)</t>
  </si>
  <si>
    <t xml:space="preserve"> 00021009 </t>
  </si>
  <si>
    <t>TUBO ACO GALVANIZADO COM COSTURA, CLASSE LEVE, DN 40 MM ( 1 1/2"),  E = 3,00 MM,  *3,48* KG/M (NBR 5580)</t>
  </si>
  <si>
    <t xml:space="preserve"> 00021012 </t>
  </si>
  <si>
    <t>TUBO ACO GALVANIZADO COM COSTURA, CLASSE LEVE, DN 25 MM ( 1"),  E = 2,65 MM,  *2,11* KG/M (NBR 5580)</t>
  </si>
  <si>
    <t xml:space="preserve"> 00021010 </t>
  </si>
  <si>
    <t>PARAFUSO DE ACO TIPO CHUMBADOR PARABOLT, DIAMETRO 3/8", COMPRIMENTO 75 MM</t>
  </si>
  <si>
    <t xml:space="preserve"> 00011964 </t>
  </si>
  <si>
    <t>CHAPA DE ACO GROSSA, ASTM A36, E = 3/8 " (9,53 MM) 74,69 KG/M2</t>
  </si>
  <si>
    <t xml:space="preserve"> 00001332 </t>
  </si>
  <si>
    <t>ESQV - ESQUADRIAS/FERRAGENS/VIDROS</t>
  </si>
  <si>
    <t>SUPORTE PARA CALHA DE 150 MM EM FERRO GALVANIZADO</t>
  </si>
  <si>
    <t xml:space="preserve"> 00011033 </t>
  </si>
  <si>
    <t>BUCHA DE NYLON SEM ABA S10, COM PARAFUSO DE 6,10 X 65 MM EM ACO ZINCADO COM ROSCA SOBERBA, CABECA CHATA E FENDA PHILLIPS</t>
  </si>
  <si>
    <t xml:space="preserve"> 00007568 </t>
  </si>
  <si>
    <t>ENGENHEIRO ELETRICISTA COM ENCARGOS COMPLEMENTARES</t>
  </si>
  <si>
    <t xml:space="preserve"> 91677 </t>
  </si>
  <si>
    <t>Mão de Obra</t>
  </si>
  <si>
    <t>AJUDANTE ESPECIALIZADO</t>
  </si>
  <si>
    <t xml:space="preserve"> 00000242 </t>
  </si>
  <si>
    <t>ELETROTECNICO (HORISTA)</t>
  </si>
  <si>
    <t xml:space="preserve"> 00002438 </t>
  </si>
  <si>
    <t>Equipamento</t>
  </si>
  <si>
    <t xml:space="preserve">FORNECIMENTO DE QUADRO DE  EQUIPOTENCIALIZAÇÃO, ATERRAMENTO SPDA  </t>
  </si>
  <si>
    <t xml:space="preserve"> 286 </t>
  </si>
  <si>
    <t>CORDOALHA DE COBRE NU 50 MM², ENTERRADA, SEM ISOLADOR - FORNECIMENTO E INSTALAÇÃO. AF_12/2017</t>
  </si>
  <si>
    <t xml:space="preserve"> 96977 </t>
  </si>
  <si>
    <t xml:space="preserve">CONECTOR EMENDA 3 POLOS 450V 32A FLEXÍVEL 0,50-4,0MM 8621503 WAGO OU SIMILAR		</t>
  </si>
  <si>
    <t xml:space="preserve"> 00000276 </t>
  </si>
  <si>
    <t>BLOCO DE EMERGENCIA AUTONOMO 1200 LUMENS 2 FAROIS REPOSICIONAVEIS 120º</t>
  </si>
  <si>
    <t xml:space="preserve"> INC.00006 </t>
  </si>
  <si>
    <t>LUMINARIA DE EMERGENCIA 30 LEDS, POTENCIA 2 W, BATERIA DE LITIO, AUTONOMIA DE 6 HORAS</t>
  </si>
  <si>
    <t xml:space="preserve"> 00038774 </t>
  </si>
  <si>
    <t>FITA ISOLANTE ADESIVA ANTICHAMA, USO ATE 750 V, EM ROLO DE 19 MM X 5 M</t>
  </si>
  <si>
    <t xml:space="preserve"> 00021127 </t>
  </si>
  <si>
    <t>CABO DE COBRE, FLEXIVEL, CLASSE 4 OU 5, ISOLACAO EM PVC/A, ANTICHAMA BWF-B, 1 CONDUTOR, 450/750 V, SECAO NOMINAL 1,5 MM2</t>
  </si>
  <si>
    <t xml:space="preserve"> 00001013 </t>
  </si>
  <si>
    <t>ELETRODUTO PVC FLEXIVEL CORRUGADO, COR AMARELA, DE 25 MM</t>
  </si>
  <si>
    <t xml:space="preserve"> 00002688 </t>
  </si>
  <si>
    <t>INHI - INSTALAÇÕES HIDROS SANITÁRIAS</t>
  </si>
  <si>
    <t>FIXAÇÃO DE TUBOS HORIZONTAIS DE PVC, CPVC OU COBRE DIÂMETROS MENORES OU IGUAIS A 40 MM OU ELETROCALHAS ATÉ 150MM DE LARGURA, COM ABRAÇADEIRA METÁLICA RÍGIDA TIPO D 1/2, FIXADA EM PERFILADO EM LAJE. AF_05/2015</t>
  </si>
  <si>
    <t xml:space="preserve"> 91170 </t>
  </si>
  <si>
    <t>MÃO DE OBRA PARA INSTALAÇÃO DE INSUMOS DA FIREBEE (REPETIDOR)</t>
  </si>
  <si>
    <t xml:space="preserve"> CIVIL-00000009 </t>
  </si>
  <si>
    <t xml:space="preserve"> 233 </t>
  </si>
  <si>
    <t>FOMA - FORNECIMENTO DE MATERIAIS E EQUIPAMENTOS</t>
  </si>
  <si>
    <t>MÃO DE OBRA PARA INSTALAÇÃO DE INSUMOS DA FIREBEE (ACIONADOR, SIRENE, DETECTOR)</t>
  </si>
  <si>
    <t xml:space="preserve"> CIVIL-00000006 </t>
  </si>
  <si>
    <t>DETECTOR DE FUMACA END. WIRELESS - FIREBEE MOD. WBDFO</t>
  </si>
  <si>
    <t xml:space="preserve"> SDAI.00007 </t>
  </si>
  <si>
    <t>REPETIDOR AC IP65 WIRELESS C/ GFE SIRENE BR E VISUAL - FIREBEE MOD. WBRIF</t>
  </si>
  <si>
    <t xml:space="preserve"> SDAI.00038 </t>
  </si>
  <si>
    <t>ACIONADOR MANUAL END. IP24 WIRELESS - FIREBEE MOD. WBACR</t>
  </si>
  <si>
    <t xml:space="preserve"> SDAI.00003 </t>
  </si>
  <si>
    <t xml:space="preserve">INSTALAÇÃO E CONFIGURAÇÃO DE CENTRAL FIREBEE </t>
  </si>
  <si>
    <t xml:space="preserve"> 325 </t>
  </si>
  <si>
    <t xml:space="preserve">MÓDULO DE PROCESSAMENTO PARA CENTRAL FHT </t>
  </si>
  <si>
    <t xml:space="preserve"> 324 </t>
  </si>
  <si>
    <t xml:space="preserve">CENTRAL FHT 15" TOUCHSCREEN </t>
  </si>
  <si>
    <t xml:space="preserve"> 323 </t>
  </si>
  <si>
    <t>PLACA DE SINALIZACAO DE SEGURANCA CONTRA INCENDIO, FOTOLUMINESCENTE, RETANGULAR, *20 X 40* CM, EM PVC *2* MM ANTI-CHAMAS (SIMBOLOS, CORES E PICTOGRAMAS CONFORME NBR 16820)</t>
  </si>
  <si>
    <t xml:space="preserve"> 00037558 </t>
  </si>
  <si>
    <t>AJUDANTE ESPECIALIZADO COM ENCARGOS COMPLEMENTARES</t>
  </si>
  <si>
    <t xml:space="preserve"> 88243 </t>
  </si>
  <si>
    <t>BUCHA DE NYLON, DIAMETRO DO FURO 8 MM, COMPRIMENTO 40 MM, COM PARAFUSO DE ROSCA SOBERBA, CABECA CHATA, FENDA SIMPLES, 4,8 X 50 MM</t>
  </si>
  <si>
    <t xml:space="preserve"> 00004350 </t>
  </si>
  <si>
    <t>ENCANADOR OU BOMBEIRO HIDRÁULICO COM ENCARGOS COMPLEMENTARES</t>
  </si>
  <si>
    <t xml:space="preserve"> 88267 </t>
  </si>
  <si>
    <t>AUXILIAR DE ENCANADOR OU BOMBEIRO HIDRÁULICO COM ENCARGOS COMPLEMENTARES</t>
  </si>
  <si>
    <t xml:space="preserve"> 88248 </t>
  </si>
  <si>
    <t>EXTINTOR DE INCENDIO PORTATIL COM CARGA DE PO QUIMICO SECO (PQS) DE 6 KG, CLASSE BC</t>
  </si>
  <si>
    <t xml:space="preserve"> 00010892 </t>
  </si>
  <si>
    <t>INES - INSTALAÇÕES ESPECIAIS</t>
  </si>
  <si>
    <t>EXTINTOR DE INCENDIO PORTATIL COM CARGA DE GAS CARBONICO CO2 DE 6 KG, CLASSE BC</t>
  </si>
  <si>
    <t xml:space="preserve"> 00010889 </t>
  </si>
  <si>
    <t>QUADRO TIPO P1 (INTERLIGACAO DA MEDICAO CEB ATE A CASA DE MAQUINAS)</t>
  </si>
  <si>
    <t xml:space="preserve"> INC.00061 </t>
  </si>
  <si>
    <t>QUADRO DE COMANDO E FORCA PARA CASA DE BOMBAS</t>
  </si>
  <si>
    <t xml:space="preserve"> INC.00062 </t>
  </si>
  <si>
    <t>ELETRICISTA INDUSTRIAL COM ENCARGOS COMPLEMENTARES</t>
  </si>
  <si>
    <t xml:space="preserve"> 88265 </t>
  </si>
  <si>
    <t>TUBO ACO GALVANIZADO COM COSTURA, CLASSE MEDIA, DN 3", E = *4,05* MM, PESO *8,47* KG/M (NBR 5580)</t>
  </si>
  <si>
    <t xml:space="preserve"> 00007694 </t>
  </si>
  <si>
    <t>TUBO ACO GALVANIZADO COM COSTURA, CLASSE MEDIA, DN 2.1/2", E = *3,65* MM, PESO *6,51* KG/M (NBR 5580)</t>
  </si>
  <si>
    <t xml:space="preserve"> 00007701 </t>
  </si>
  <si>
    <t>BOMBA CENTRIFUGA 10 CV INCENDIO</t>
  </si>
  <si>
    <t xml:space="preserve"> 198 </t>
  </si>
  <si>
    <t xml:space="preserve"> INC.00060 </t>
  </si>
  <si>
    <t>REGISTRO GAVETA BRUTO EM LATAO FORJADO, BITOLA 1 " (REF 1509)</t>
  </si>
  <si>
    <t xml:space="preserve"> 00006019 </t>
  </si>
  <si>
    <t>TE DE REDUCAO DE FERRO GALVANIZADO, COM ROSCA BSP, DE 1" X 1/2"</t>
  </si>
  <si>
    <t xml:space="preserve"> 00006320 </t>
  </si>
  <si>
    <t>MANOMETRO COM CAIXA EM ACO PINTADO, ESCALA *10* KGF/CM2 (*10* BAR), DIAMETRO NOMINAL DE 100 MM, CONEXAO DE 1/2"</t>
  </si>
  <si>
    <t xml:space="preserve"> 00012898 </t>
  </si>
  <si>
    <t>BUCHA DE REDUCAO DE FERRO GALVANIZADO, COM ROSCA BSP, DE 2 1/2" X 1"</t>
  </si>
  <si>
    <t xml:space="preserve"> 00000773 </t>
  </si>
  <si>
    <t>TE DE FERRO GALVANIZADO, DE 2 1/2"</t>
  </si>
  <si>
    <t xml:space="preserve"> 00006299 </t>
  </si>
  <si>
    <t>REGISTRO GAVETA BRUTO EM LATAO FORJADO, BITOLA 2 1/2 " (REF 1509)</t>
  </si>
  <si>
    <t xml:space="preserve"> 00006011 </t>
  </si>
  <si>
    <t>UNIAO COM ASSENTO CONICO DE BRONZE, DIAMETRO 2 1/2"</t>
  </si>
  <si>
    <t xml:space="preserve"> 00012427 </t>
  </si>
  <si>
    <t>VALVULA DE RETENCAO HORIZONTAL, DE BRONZE (PN-25), 2 1/2", 400 PSI, TAMPA DE PORCA DE UNIAO, EXTREMIDADES COM ROSCA</t>
  </si>
  <si>
    <t xml:space="preserve"> 00010405 </t>
  </si>
  <si>
    <t>COTOVELO 90 GRAUS DE FERRO GALVANIZADO, COM ROSCA BSP, DE 2 1/2"</t>
  </si>
  <si>
    <t xml:space="preserve"> 00003470 </t>
  </si>
  <si>
    <t>LUVA DE REDUCAO DE FERRO GALVANIZADO, COM ROSCA BSP, DE 3" X 2 1/2"</t>
  </si>
  <si>
    <t xml:space="preserve"> 00003931 </t>
  </si>
  <si>
    <t>VALVULA DE RETENCAO HORIZONTAL, DE BRONZE (PN-25), 3", 400 PSI, TAMPA DE PORCA DE UNIAO, EXTREMIDADES COM ROSCA</t>
  </si>
  <si>
    <t xml:space="preserve"> 00010406 </t>
  </si>
  <si>
    <t>UNIAO COM ASSENTO CONICO DE BRONZE, DIAMETRO 3"</t>
  </si>
  <si>
    <t xml:space="preserve"> 00012429 </t>
  </si>
  <si>
    <t>TE DE REDUCAO DE FERRO GALVANIZADO, COM ROSCA BSP, DE 3" X 2 1/2"</t>
  </si>
  <si>
    <t xml:space="preserve"> 00006314 </t>
  </si>
  <si>
    <t>TE DE FERRO GALVANIZADO, DE 3"</t>
  </si>
  <si>
    <t xml:space="preserve"> 00006322 </t>
  </si>
  <si>
    <t>REGISTRO GAVETA BRUTO EM LATAO FORJADO, BITOLA 3 " (REF 1509)</t>
  </si>
  <si>
    <t xml:space="preserve"> 00006012 </t>
  </si>
  <si>
    <t>COTOVELO 90 GRAUS DE FERRO GALVANIZADO, COM ROSCA BSP, DE 3"</t>
  </si>
  <si>
    <t xml:space="preserve"> 00003459 </t>
  </si>
  <si>
    <t>INPR - INSTALAÇÕES DE PRODUÇÃO</t>
  </si>
  <si>
    <t>INSTALACAO DE CONJ.MOTO BOMBA HORIZONTAL ATE 10 CV</t>
  </si>
  <si>
    <t xml:space="preserve"> 73836/001 </t>
  </si>
  <si>
    <t>CIMENTO PORTLAND COMPOSTO CP II-32</t>
  </si>
  <si>
    <t xml:space="preserve"> 00001379 </t>
  </si>
  <si>
    <t>SERVENTE COM ENCARGOS COMPLEMENTARES</t>
  </si>
  <si>
    <t xml:space="preserve"> 88316 </t>
  </si>
  <si>
    <t>CHP</t>
  </si>
  <si>
    <t>COMPACTADOR DE SOLOS DE PERCUSSÃO (SOQUETE) COM MOTOR A GASOLINA 4 TEMPOS, POTÊNCIA 4 CV - CHP DIURNO. AF_08/2015</t>
  </si>
  <si>
    <t xml:space="preserve"> 91533 </t>
  </si>
  <si>
    <t>CHI</t>
  </si>
  <si>
    <t>COMPACTADOR DE SOLOS DE PERCUSSÃO (SOQUETE) COM MOTOR A GASOLINA 4 TEMPOS, POTÊNCIA 4 CV - CHI DIURNO. AF_08/2015</t>
  </si>
  <si>
    <t xml:space="preserve"> 91534 </t>
  </si>
  <si>
    <t>PAVI - PAVIMENTAÇÃO</t>
  </si>
  <si>
    <t>MOVT - MOVIMENTO DE TERRA</t>
  </si>
  <si>
    <t>FITA VEDA ROSCA EM ROLOS DE 18 MM X 50 M (L X C)</t>
  </si>
  <si>
    <t xml:space="preserve"> 00003148 </t>
  </si>
  <si>
    <t>ENCANADOR OU BOMBEIRO HIDRAULICO (HORISTA)</t>
  </si>
  <si>
    <t xml:space="preserve"> 00002696 </t>
  </si>
  <si>
    <t>TAMPAO COM CORRENTE, EM LATAO, ENGATE RAPIDO 2 1/2", PARA INSTALACAO PREDIAL DE COMBATE A INCENDIO</t>
  </si>
  <si>
    <t xml:space="preserve"> 00010905 </t>
  </si>
  <si>
    <t>REGISTRO OU VALVULA GLOBO ANGULAR EM LATAO, PARA HIDRANTES EM INSTALACAO PREDIAL DE INCENDIO, 45 GRAUS, DIAMETRO DE 2 1/2", COM VOLANTE, CLASSE DE PRESSAO DE ATE 200 PSI</t>
  </si>
  <si>
    <t xml:space="preserve"> 00010904 </t>
  </si>
  <si>
    <t>ADAPTADOR, EM LATAO, ENGATE RAPIDO 2 1/2" X ROSCA INTERNA 5 FIOS 2 1/2",  PARA INSTALACAO PREDIAL DE COMBATE A INCENDIO</t>
  </si>
  <si>
    <t xml:space="preserve"> 00010899 </t>
  </si>
  <si>
    <t>TAMPAO FOFO SIMPLES COM BASE, CLASSE A15 CARGA MAX 1,5 T, 400 X 600 MM (COM INSCRICAO EM RELEVO DO TIPO DE REDE)</t>
  </si>
  <si>
    <t xml:space="preserve"> 00014112 </t>
  </si>
  <si>
    <t>ARGAMASSA TRAÇO 1:3 (EM VOLUME DE CIMENTO E AREIA MÉDIA ÚMIDA), PREPARO MECÂNICO COM BETONEIRA 400 L. AF_08/2019</t>
  </si>
  <si>
    <t xml:space="preserve"> 88628 </t>
  </si>
  <si>
    <t>50KG</t>
  </si>
  <si>
    <t>CIMENTO PORTLAND POZOLANICO CP IV- 32</t>
  </si>
  <si>
    <t xml:space="preserve"> 00001382 </t>
  </si>
  <si>
    <t>ACO CA-50, 12,5 MM, VERGALHAO</t>
  </si>
  <si>
    <t xml:space="preserve"> 00000031 </t>
  </si>
  <si>
    <t>PEDRA BRITADA N. 1 (9,5 a 19 MM) POSTO PEDREIRA/FORNECEDOR, SEM FRETE</t>
  </si>
  <si>
    <t xml:space="preserve"> 00004721 </t>
  </si>
  <si>
    <t>BLOCO CERAMICO / TIJOLO VAZADO PARA ALVENARIA DE VEDACAO, 8 FUROS NA HORIZONTAL, DE 9 X 19 X 19 CM (L XA X C)</t>
  </si>
  <si>
    <t xml:space="preserve"> 00007271 </t>
  </si>
  <si>
    <t>AREIA MEDIA - POSTO JAZIDA/FORNECEDOR (RETIRADO NA JAZIDA, SEM TRANSPORTE)</t>
  </si>
  <si>
    <t xml:space="preserve"> 00000370 </t>
  </si>
  <si>
    <t>CHAVE DUPLA PARA CONEXOES TIPO STORZ, ENGATE RAPIDO 1 1/2" X 2 1/2", EM LATAO, PARA INSTALACAO PREDIAL COMBATE A INCENDIO</t>
  </si>
  <si>
    <t xml:space="preserve"> 00020971 </t>
  </si>
  <si>
    <t>MANGUEIRA DE INCENDIO, TIPO 2, DE 1 1/2", COMPRIMENTO = 15 M, TECIDO EM FIO DE POLIESTER E TUBO INTERNO EM BORRACHA SINTETICA, COM UNIOES ENGATE RAPIDO</t>
  </si>
  <si>
    <t xml:space="preserve"> 00037527 </t>
  </si>
  <si>
    <t>MANGUEIRA DE INCENDIO, TIPO 2, DE 2 1/2", COMPRIMENTO = 15 M, TECIDO EM FIO DE POLIESTER E TUBO INTERNO EM BORRACHA SINTETICA, COM UNIOES ENGATE RAPIDO</t>
  </si>
  <si>
    <t xml:space="preserve"> 00021034 </t>
  </si>
  <si>
    <t>ESGUICHO JATO REGULAVEL, TIPO ELKHART, ENGATE RAPIDO 2 1/2", PARA COMBATE A INCENDIO</t>
  </si>
  <si>
    <t xml:space="preserve"> 00037555 </t>
  </si>
  <si>
    <t>CAIXA DE INCENDIO/ABRIGO PARA MANGUEIRA, DE EMBUTIR/INTERNA, COM 75 X 45 X 17 CM, EM CHAPA DE ACO, PORTA COM VENTILACAO, VISOR COM A INSCRICAO "INCENDIO", SUPORTE/CESTA INTERNA PARA A MANGUEIRA, PINTURA ELETROSTATICA VERMELHA</t>
  </si>
  <si>
    <t xml:space="preserve"> 00010521 </t>
  </si>
  <si>
    <t>ARGAMASSA TRAÇO 1:1:6 (EM VOLUME DE CIMENTO, CAL E AREIA MÉDIA ÚMIDA) PARA EMBOÇO/MASSA ÚNICA/ASSENTAMENTO DE ALVENARIA DE VEDAÇÃO, PREPARO MANUAL. AF_08/2019</t>
  </si>
  <si>
    <t xml:space="preserve"> 87367 </t>
  </si>
  <si>
    <t>LONA PLASTICA EXTRA FORTE PRETA, E = 200 MICRA</t>
  </si>
  <si>
    <t xml:space="preserve"> 00042408 </t>
  </si>
  <si>
    <t>MES</t>
  </si>
  <si>
    <t>LOCACAO DE CONTAINER 2,30 X 6,00 M, ALT. 2,50 M, PARA ESCRITORIO, SEM DIVISORIAS INTERNAS E SEM SANITARIO (NAO INCLUI MOBILIZACAO/DESMOBILIZACAO)</t>
  </si>
  <si>
    <t xml:space="preserve"> 00010776 </t>
  </si>
  <si>
    <t>AJUDANTE DE OPERAÇÃO EM GERAL COM ENCARGOS COMPLEMENTARES</t>
  </si>
  <si>
    <t xml:space="preserve"> 88241 </t>
  </si>
  <si>
    <t>SERVENTE DE OBRAS</t>
  </si>
  <si>
    <t xml:space="preserve"> 00006111 </t>
  </si>
  <si>
    <t>ALUGUEL DE CAÇAMBA 5M3 PARA RETIRADA DE ENTULHO COM REGISTRO CRT/SLU - SEMANAL</t>
  </si>
  <si>
    <t xml:space="preserve"> 00000003 </t>
  </si>
  <si>
    <t>TRAN - TRANSPORTES, CARGAS E DESCARGAS</t>
  </si>
  <si>
    <t>SARRAFO NAO APARELHADO *2,5 X 7* CM, EM MACARANDUBA, ANGELIM OU EQUIVALENTE DA REGIAO -  BRUTA</t>
  </si>
  <si>
    <t xml:space="preserve"> 00004417 </t>
  </si>
  <si>
    <t>PREGO DE ACO POLIDO COM CABECA 18 X 30 (2 3/4 X 10)</t>
  </si>
  <si>
    <t xml:space="preserve"> 00005075 </t>
  </si>
  <si>
    <t>PONTALETE *7,5 X 7,5* CM EM PINUS, MISTA OU EQUIVALENTE DA REGIAO - BRUTA</t>
  </si>
  <si>
    <t xml:space="preserve"> 00004491 </t>
  </si>
  <si>
    <t>PLACA DE OBRA (PARA CONSTRUCAO CIVIL) EM CHAPA GALVANIZADA *N. 22*, ADESIVADA, DE *2,4 X 1,2* M (SEM POSTES PARA FIXACAO)</t>
  </si>
  <si>
    <t xml:space="preserve"> 00004813 </t>
  </si>
  <si>
    <t>CARPINTEIRO DE FORMAS COM ENCARGOS COMPLEMENTARES</t>
  </si>
  <si>
    <t xml:space="preserve"> 88262 </t>
  </si>
  <si>
    <t>FUES - FUNDAÇÕES E ESTRUTURAS</t>
  </si>
  <si>
    <t>CONCRETO MAGRO PARA LASTRO, TRAÇO 1:4,5:4,5 (EM MASSA SECA DE CIMENTO/ AREIA MÉDIA/ BRITA 1) - PREPARO MECÂNICO COM BETONEIRA 400 L. AF_05/2021</t>
  </si>
  <si>
    <t xml:space="preserve"> 94962 </t>
  </si>
  <si>
    <t>CANT - CANTEIRO DE OBRAS</t>
  </si>
  <si>
    <t>Taxas</t>
  </si>
  <si>
    <t>SEGURO - HORISTA (COLETADO CAIXA)</t>
  </si>
  <si>
    <t xml:space="preserve"> 00037373 </t>
  </si>
  <si>
    <t>MESTRE DE OBRAS</t>
  </si>
  <si>
    <t xml:space="preserve"> 00004069 </t>
  </si>
  <si>
    <t>FERRAMENTAS - FAMILIA ENCARREGADO GERAL - HORISTA (ENCARGOS COMPLEMENTARES - COLETADO CAIXA)</t>
  </si>
  <si>
    <t xml:space="preserve"> 00043463 </t>
  </si>
  <si>
    <t>Outros</t>
  </si>
  <si>
    <t>EXAMES - HORISTA (COLETADO CAIXA)</t>
  </si>
  <si>
    <t xml:space="preserve"> 00037372 </t>
  </si>
  <si>
    <t>EPI - FAMILIA ENCARREGADO GERAL - HORISTA (ENCARGOS COMPLEMENTARES - COLETADO CAIXA)</t>
  </si>
  <si>
    <t xml:space="preserve"> 00043487 </t>
  </si>
  <si>
    <t>CURSO DE CAPACITAÇÃO PARA MESTRE DE OBRAS (ENCARGOS COMPLEMENTARES) - HORISTA</t>
  </si>
  <si>
    <t xml:space="preserve"> 95405 </t>
  </si>
  <si>
    <t>FERRAMENTAS - FAMILIA ENGENHEIRO CIVIL - HORISTA (ENCARGOS COMPLEMENTARES - COLETADO CAIXA)</t>
  </si>
  <si>
    <t xml:space="preserve"> 00043462 </t>
  </si>
  <si>
    <t>EPI - FAMILIA ENGENHEIRO CIVIL - HORISTA (ENCARGOS COMPLEMENTARES - COLETADO CAIXA)</t>
  </si>
  <si>
    <t xml:space="preserve"> 00043486 </t>
  </si>
  <si>
    <t>ENGENHEIRO CIVIL DE OBRA PLENO</t>
  </si>
  <si>
    <t xml:space="preserve"> 00002707 </t>
  </si>
  <si>
    <t>CURSO DE CAPACITAÇÃO PARA ENGENHEIRO CIVIL DE OBRA PLENO (ENCARGOS COMPLEMENTARES) - HORISTA</t>
  </si>
  <si>
    <t xml:space="preserve"> 95403 </t>
  </si>
  <si>
    <t>Planilha Orçamentária Analítica</t>
  </si>
  <si>
    <t>ANAC</t>
  </si>
  <si>
    <t>R$  11.594,20</t>
  </si>
  <si>
    <t>R$  0,00</t>
  </si>
  <si>
    <t>Verba</t>
  </si>
  <si>
    <t>Aluguel</t>
  </si>
  <si>
    <t>Administração</t>
  </si>
  <si>
    <t>R$  259,96</t>
  </si>
  <si>
    <t>R$  3.857,96</t>
  </si>
  <si>
    <t>Serviços</t>
  </si>
  <si>
    <t>R$  147.883,35</t>
  </si>
  <si>
    <t>R$  193.128,16</t>
  </si>
  <si>
    <t>Equipamento para Aquisição Permanente</t>
  </si>
  <si>
    <t>R$  17.824,92</t>
  </si>
  <si>
    <t>Totais por Tipo</t>
  </si>
  <si>
    <t>85,66%</t>
  </si>
  <si>
    <t>0,00%</t>
  </si>
  <si>
    <t/>
  </si>
  <si>
    <t>0,07</t>
  </si>
  <si>
    <t>6.832,48</t>
  </si>
  <si>
    <t>0,0000107</t>
  </si>
  <si>
    <t>BETONEIRA CAPACIDADE NOMINAL 400 L, CAPACIDADE DE MISTURA  280 L, MOTOR ELETRICO TRIFASICO 220/380 V POTENCIA 2 CV, SEM CARREGADOR</t>
  </si>
  <si>
    <t xml:space="preserve"> 00010535 </t>
  </si>
  <si>
    <t>0,29</t>
  </si>
  <si>
    <t>0,01</t>
  </si>
  <si>
    <t>28,6299140</t>
  </si>
  <si>
    <t>FERRAMENTAS - FAMILIA OPERADOR ESCAVADEIRA - HORISTA (ENCARGOS COMPLEMENTARES - COLETADO CAIXA)</t>
  </si>
  <si>
    <t xml:space="preserve"> 00043464 </t>
  </si>
  <si>
    <t>0,56</t>
  </si>
  <si>
    <t>18,50</t>
  </si>
  <si>
    <t>0,0302000</t>
  </si>
  <si>
    <t>0,91</t>
  </si>
  <si>
    <t>1.431,81</t>
  </si>
  <si>
    <t>0,0006390</t>
  </si>
  <si>
    <t>TALHA MANUAL DE CORRENTE, CAPACIDADE DE 2 T COM ELEVACAO DE 3 M</t>
  </si>
  <si>
    <t xml:space="preserve"> 00010742 </t>
  </si>
  <si>
    <t>1,57</t>
  </si>
  <si>
    <t>15,04</t>
  </si>
  <si>
    <t>0,1046102</t>
  </si>
  <si>
    <t>OPERADOR DE BETONEIRA ESTACIONARIA / MISTURADOR</t>
  </si>
  <si>
    <t xml:space="preserve"> 00037666 </t>
  </si>
  <si>
    <t>3,24</t>
  </si>
  <si>
    <t>0,54</t>
  </si>
  <si>
    <t>6,0000000</t>
  </si>
  <si>
    <t>FERRAMENTAS - FAMILIA CARPINTEIRO DE FORMAS - HORISTA (ENCARGOS COMPLEMENTARES - COLETADO CAIXA)</t>
  </si>
  <si>
    <t xml:space="preserve"> 00043459 </t>
  </si>
  <si>
    <t>5,22</t>
  </si>
  <si>
    <t>15,58</t>
  </si>
  <si>
    <t>0,3350000</t>
  </si>
  <si>
    <t>OPERADOR DE BETONEIRA (CAMINHAO)</t>
  </si>
  <si>
    <t xml:space="preserve"> 00004243 </t>
  </si>
  <si>
    <t>7,36</t>
  </si>
  <si>
    <t>736,0000000</t>
  </si>
  <si>
    <t>9,12</t>
  </si>
  <si>
    <t>1,52</t>
  </si>
  <si>
    <t>EPI - FAMILIA CARPINTEIRO DE FORMAS - HORISTA (ENCARGOS COMPLEMENTARES - COLETADO CAIXA)</t>
  </si>
  <si>
    <t xml:space="preserve"> 00043483 </t>
  </si>
  <si>
    <t>10,44</t>
  </si>
  <si>
    <t>6,09</t>
  </si>
  <si>
    <t>1,7145380</t>
  </si>
  <si>
    <t>GASOLINA COMUM</t>
  </si>
  <si>
    <t xml:space="preserve"> 00004222 </t>
  </si>
  <si>
    <t>10,91</t>
  </si>
  <si>
    <t>17.365,88</t>
  </si>
  <si>
    <t>0,0006285</t>
  </si>
  <si>
    <t>COMPACTADOR DE SOLOS DE PERCURSAO (SOQUETE) COM MOTOR A GASOLINA 4 TEMPOS DE 4 HP (4 CV)</t>
  </si>
  <si>
    <t xml:space="preserve"> 00013458 </t>
  </si>
  <si>
    <t>85,65%</t>
  </si>
  <si>
    <t>11,05</t>
  </si>
  <si>
    <t>5,27</t>
  </si>
  <si>
    <t>2,0970000</t>
  </si>
  <si>
    <t>14,46</t>
  </si>
  <si>
    <t>2,41</t>
  </si>
  <si>
    <t>16,48</t>
  </si>
  <si>
    <t>6,59</t>
  </si>
  <si>
    <t>2,5000000</t>
  </si>
  <si>
    <t>85,64%</t>
  </si>
  <si>
    <t>18,10</t>
  </si>
  <si>
    <t>27,43</t>
  </si>
  <si>
    <t>0,6600000</t>
  </si>
  <si>
    <t>21,15</t>
  </si>
  <si>
    <t>0,67</t>
  </si>
  <si>
    <t>31,5615725</t>
  </si>
  <si>
    <t>KWH</t>
  </si>
  <si>
    <t>ENERGIA ELETRICA ATE 2000 KWH INDUSTRIAL, SEM DEMANDA</t>
  </si>
  <si>
    <t xml:space="preserve"> 00002705 </t>
  </si>
  <si>
    <t>85,63%</t>
  </si>
  <si>
    <t>0,01%</t>
  </si>
  <si>
    <t>26,05</t>
  </si>
  <si>
    <t>EPI - FAMILIA OPERADOR ESCAVADEIRA - HORISTA (ENCARGOS COMPLEMENTARES - COLETADO CAIXA)</t>
  </si>
  <si>
    <t xml:space="preserve"> 00043488 </t>
  </si>
  <si>
    <t>34,00</t>
  </si>
  <si>
    <t>0,85</t>
  </si>
  <si>
    <t>40,0000000</t>
  </si>
  <si>
    <t>85,62%</t>
  </si>
  <si>
    <t>36,99</t>
  </si>
  <si>
    <t>224,61</t>
  </si>
  <si>
    <t>0,1646920</t>
  </si>
  <si>
    <t>85,61%</t>
  </si>
  <si>
    <t>51,34</t>
  </si>
  <si>
    <t>1,0000000</t>
  </si>
  <si>
    <t>MÃO DE OBRA PARA INSTALAÇÃO DE INSUMOS (REPETIDOR)</t>
  </si>
  <si>
    <t>85,60%</t>
  </si>
  <si>
    <t>56,66</t>
  </si>
  <si>
    <t>85,59%</t>
  </si>
  <si>
    <t>57,00</t>
  </si>
  <si>
    <t>32,02</t>
  </si>
  <si>
    <t>1,7800000</t>
  </si>
  <si>
    <t>85,57%</t>
  </si>
  <si>
    <t>62,16</t>
  </si>
  <si>
    <t>20,72</t>
  </si>
  <si>
    <t>3,0000000</t>
  </si>
  <si>
    <t>85,56%</t>
  </si>
  <si>
    <t>0,02%</t>
  </si>
  <si>
    <t>68,82</t>
  </si>
  <si>
    <t>11,47</t>
  </si>
  <si>
    <t>85,54%</t>
  </si>
  <si>
    <t>69,12</t>
  </si>
  <si>
    <t>0,96</t>
  </si>
  <si>
    <t>72,0000000</t>
  </si>
  <si>
    <t>85,53%</t>
  </si>
  <si>
    <t>70,40</t>
  </si>
  <si>
    <t>48,89</t>
  </si>
  <si>
    <t>1,4400000</t>
  </si>
  <si>
    <t>85,51%</t>
  </si>
  <si>
    <t>85,44</t>
  </si>
  <si>
    <t>1,78</t>
  </si>
  <si>
    <t>48,0000000</t>
  </si>
  <si>
    <t>FERRAMENTAS - FAMILIA PINTOR - HORISTA (ENCARGOS COMPLEMENTARES - COLETADO CAIXA)</t>
  </si>
  <si>
    <t xml:space="preserve"> 00043466 </t>
  </si>
  <si>
    <t>85,49%</t>
  </si>
  <si>
    <t>86,88</t>
  </si>
  <si>
    <t>1,81</t>
  </si>
  <si>
    <t>EPI - FAMILIA PINTOR - HORISTA (ENCARGOS COMPLEMENTARES - COLETADO CAIXA)</t>
  </si>
  <si>
    <t xml:space="preserve"> 00043490 </t>
  </si>
  <si>
    <t>85,47%</t>
  </si>
  <si>
    <t>91,20</t>
  </si>
  <si>
    <t>0,12</t>
  </si>
  <si>
    <t>760,0000000</t>
  </si>
  <si>
    <t>85,45%</t>
  </si>
  <si>
    <t>99,24</t>
  </si>
  <si>
    <t>1,45</t>
  </si>
  <si>
    <t>68,4432000</t>
  </si>
  <si>
    <t>CAL HIDRATADA CH-I PARA ARGAMASSAS</t>
  </si>
  <si>
    <t xml:space="preserve"> 00001106 </t>
  </si>
  <si>
    <t>85,43%</t>
  </si>
  <si>
    <t>102,43</t>
  </si>
  <si>
    <t>0,38</t>
  </si>
  <si>
    <t>269,5564000</t>
  </si>
  <si>
    <t>FERRAMENTAS - FAMILIA ENCANADOR - HORISTA (ENCARGOS COMPLEMENTARES - COLETADO CAIXA)</t>
  </si>
  <si>
    <t xml:space="preserve"> 00043461 </t>
  </si>
  <si>
    <t>85,41%</t>
  </si>
  <si>
    <t>0,03%</t>
  </si>
  <si>
    <t>109,54</t>
  </si>
  <si>
    <t>46,81</t>
  </si>
  <si>
    <t>2,3400000</t>
  </si>
  <si>
    <t>85,38%</t>
  </si>
  <si>
    <t>114,01</t>
  </si>
  <si>
    <t>85,36%</t>
  </si>
  <si>
    <t>118,30</t>
  </si>
  <si>
    <t>1,82</t>
  </si>
  <si>
    <t>65,0000000</t>
  </si>
  <si>
    <t>ABRACADEIRA EM ACO PARA AMARRACAO DE ELETRODUTOS, TIPO D, COM 1/2" E PARAFUSO DE FIXACAO</t>
  </si>
  <si>
    <t xml:space="preserve"> 00000392 </t>
  </si>
  <si>
    <t>85,33%</t>
  </si>
  <si>
    <t>127,37</t>
  </si>
  <si>
    <t>21,03</t>
  </si>
  <si>
    <t>6,0564000</t>
  </si>
  <si>
    <t>CARPINTEIRO DE FORMAS (HORISTA)</t>
  </si>
  <si>
    <t xml:space="preserve"> 00001213 </t>
  </si>
  <si>
    <t>85,30%</t>
  </si>
  <si>
    <t>128,44</t>
  </si>
  <si>
    <t>32,11</t>
  </si>
  <si>
    <t>4,0000000</t>
  </si>
  <si>
    <t>85,27%</t>
  </si>
  <si>
    <t>132,15</t>
  </si>
  <si>
    <t>85,24%</t>
  </si>
  <si>
    <t>137,44</t>
  </si>
  <si>
    <t>15,97</t>
  </si>
  <si>
    <t>8,6061444</t>
  </si>
  <si>
    <t>OPERADOR DE MAQUINAS E TRATORES DIVERSOS (TERRAPLANAGEM)</t>
  </si>
  <si>
    <t xml:space="preserve"> 00004230 </t>
  </si>
  <si>
    <t>85,21%</t>
  </si>
  <si>
    <t>137,86</t>
  </si>
  <si>
    <t>205,7632580</t>
  </si>
  <si>
    <t>FERRAMENTAS - FAMILIA SERVENTE - HORISTA (ENCARGOS COMPLEMENTARES - COLETADO CAIXA)</t>
  </si>
  <si>
    <t xml:space="preserve"> 00043467 </t>
  </si>
  <si>
    <t>85,18%</t>
  </si>
  <si>
    <t>148,66</t>
  </si>
  <si>
    <t>74,33</t>
  </si>
  <si>
    <t>2,0000000</t>
  </si>
  <si>
    <t>85,14%</t>
  </si>
  <si>
    <t>0,04%</t>
  </si>
  <si>
    <t>173,32</t>
  </si>
  <si>
    <t>8,2416000</t>
  </si>
  <si>
    <t>ELETRICISTA DE MANUTENCAO INDUSTRIAL (HORISTA)</t>
  </si>
  <si>
    <t xml:space="preserve"> 00002439 </t>
  </si>
  <si>
    <t>85,10%</t>
  </si>
  <si>
    <t>0,05%</t>
  </si>
  <si>
    <t>209,46</t>
  </si>
  <si>
    <t>85,05%</t>
  </si>
  <si>
    <t>0,06%</t>
  </si>
  <si>
    <t>248,02</t>
  </si>
  <si>
    <t>251,44</t>
  </si>
  <si>
    <t>0,9864020</t>
  </si>
  <si>
    <t>85,00%</t>
  </si>
  <si>
    <t>249,10</t>
  </si>
  <si>
    <t>24,91</t>
  </si>
  <si>
    <t>10,0000000</t>
  </si>
  <si>
    <t>84,94%</t>
  </si>
  <si>
    <t>251,00</t>
  </si>
  <si>
    <t>2,51</t>
  </si>
  <si>
    <t>100,0000000</t>
  </si>
  <si>
    <t>84,88%</t>
  </si>
  <si>
    <t>259,96</t>
  </si>
  <si>
    <t>0,06</t>
  </si>
  <si>
    <t>4.332,7334720</t>
  </si>
  <si>
    <t>84,82%</t>
  </si>
  <si>
    <t>262,32</t>
  </si>
  <si>
    <t>10,93</t>
  </si>
  <si>
    <t>24,0000000</t>
  </si>
  <si>
    <t>84,76%</t>
  </si>
  <si>
    <t>0,07%</t>
  </si>
  <si>
    <t>286,01</t>
  </si>
  <si>
    <t>1,39</t>
  </si>
  <si>
    <t>EPI - FAMILIA SERVENTE - HORISTA (ENCARGOS COMPLEMENTARES - COLETADO CAIXA)</t>
  </si>
  <si>
    <t xml:space="preserve"> 00043491 </t>
  </si>
  <si>
    <t>84,70%</t>
  </si>
  <si>
    <t>286,05</t>
  </si>
  <si>
    <t>95,35</t>
  </si>
  <si>
    <t>84,63%</t>
  </si>
  <si>
    <t>304,60</t>
  </si>
  <si>
    <t>1,13</t>
  </si>
  <si>
    <t>EPI - FAMILIA ENCANADOR - HORISTA (ENCARGOS COMPLEMENTARES - COLETADO CAIXA)</t>
  </si>
  <si>
    <t xml:space="preserve"> 00043485 </t>
  </si>
  <si>
    <t>84,56%</t>
  </si>
  <si>
    <t>319,40</t>
  </si>
  <si>
    <t>159,70</t>
  </si>
  <si>
    <t>84,49%</t>
  </si>
  <si>
    <t>323,34</t>
  </si>
  <si>
    <t>0,94</t>
  </si>
  <si>
    <t>343,9834000</t>
  </si>
  <si>
    <t>FERRAMENTAS - FAMILIA ELETRICISTA - HORISTA (ENCARGOS COMPLEMENTARES - COLETADO CAIXA)</t>
  </si>
  <si>
    <t xml:space="preserve"> 00043460 </t>
  </si>
  <si>
    <t>84,42%</t>
  </si>
  <si>
    <t>327,48</t>
  </si>
  <si>
    <t>16,18</t>
  </si>
  <si>
    <t>20,2400000</t>
  </si>
  <si>
    <t>INSTALADOR DE TUBULACOES (TUBOS/EQUIPAMENTOS)</t>
  </si>
  <si>
    <t xml:space="preserve"> 00002701 </t>
  </si>
  <si>
    <t>84,34%</t>
  </si>
  <si>
    <t>0,08%</t>
  </si>
  <si>
    <t>338,64</t>
  </si>
  <si>
    <t>28,22</t>
  </si>
  <si>
    <t>12,0000000</t>
  </si>
  <si>
    <t>84,26%</t>
  </si>
  <si>
    <t>345,36</t>
  </si>
  <si>
    <t>115,12</t>
  </si>
  <si>
    <t>84,19%</t>
  </si>
  <si>
    <t>365,29</t>
  </si>
  <si>
    <t>24,2880000</t>
  </si>
  <si>
    <t>AJUDANTE DE PINTOR (HORISTA)</t>
  </si>
  <si>
    <t xml:space="preserve"> 00034466 </t>
  </si>
  <si>
    <t>84,10%</t>
  </si>
  <si>
    <t>0,09%</t>
  </si>
  <si>
    <t>389,62</t>
  </si>
  <si>
    <t>84,01%</t>
  </si>
  <si>
    <t>413,60</t>
  </si>
  <si>
    <t>3,76</t>
  </si>
  <si>
    <t>110,0000000</t>
  </si>
  <si>
    <t>83,92%</t>
  </si>
  <si>
    <t>0,10%</t>
  </si>
  <si>
    <t>427,76</t>
  </si>
  <si>
    <t>213,88</t>
  </si>
  <si>
    <t>83,82%</t>
  </si>
  <si>
    <t>442,68</t>
  </si>
  <si>
    <t>1,86</t>
  </si>
  <si>
    <t>238,0000000</t>
  </si>
  <si>
    <t>83,72%</t>
  </si>
  <si>
    <t>443,74</t>
  </si>
  <si>
    <t>1,29</t>
  </si>
  <si>
    <t>EPI - FAMILIA ELETRICISTA - HORISTA (ENCARGOS COMPLEMENTARES - COLETADO CAIXA)</t>
  </si>
  <si>
    <t xml:space="preserve"> 00043484 </t>
  </si>
  <si>
    <t>83,62%</t>
  </si>
  <si>
    <t>455,38</t>
  </si>
  <si>
    <t>2.352,08</t>
  </si>
  <si>
    <t>0,1936092</t>
  </si>
  <si>
    <t>83,51%</t>
  </si>
  <si>
    <t>456,20</t>
  </si>
  <si>
    <t>45,62</t>
  </si>
  <si>
    <t>83,41%</t>
  </si>
  <si>
    <t>0,11%</t>
  </si>
  <si>
    <t>496,56</t>
  </si>
  <si>
    <t>248,28</t>
  </si>
  <si>
    <t>83,30%</t>
  </si>
  <si>
    <t>0,12%</t>
  </si>
  <si>
    <t>503,83</t>
  </si>
  <si>
    <t>12,83</t>
  </si>
  <si>
    <t>39,2700000</t>
  </si>
  <si>
    <t>CABO DE COBRE, FLEXIVEL, CLASSE 4 OU 5, ISOLACAO EM PVC/A, ANTICHAMA BWF-B, COBERTURA PVC-ST1, ANTICHAMA BWF-B, 1 CONDUTOR, 0,6/1 KV, SECAO NOMINAL 10 MM2</t>
  </si>
  <si>
    <t xml:space="preserve"> 00001020 </t>
  </si>
  <si>
    <t>83,18%</t>
  </si>
  <si>
    <t>507,96</t>
  </si>
  <si>
    <t>29,88</t>
  </si>
  <si>
    <t>17,0000000</t>
  </si>
  <si>
    <t>83,06%</t>
  </si>
  <si>
    <t>510,78</t>
  </si>
  <si>
    <t>PINTOR (HORISTA)</t>
  </si>
  <si>
    <t xml:space="preserve"> 00004783 </t>
  </si>
  <si>
    <t>82,95%</t>
  </si>
  <si>
    <t>530,93</t>
  </si>
  <si>
    <t>82,83%</t>
  </si>
  <si>
    <t>0,13%</t>
  </si>
  <si>
    <t>581,44</t>
  </si>
  <si>
    <t>0,79</t>
  </si>
  <si>
    <t>82,69%</t>
  </si>
  <si>
    <t>0,14%</t>
  </si>
  <si>
    <t>618,72</t>
  </si>
  <si>
    <t>1.680,92</t>
  </si>
  <si>
    <t>0,3680863</t>
  </si>
  <si>
    <t>82,55%</t>
  </si>
  <si>
    <t>621,90</t>
  </si>
  <si>
    <t>310,95</t>
  </si>
  <si>
    <t>82,41%</t>
  </si>
  <si>
    <t>0,15%</t>
  </si>
  <si>
    <t>653,01</t>
  </si>
  <si>
    <t>217,67</t>
  </si>
  <si>
    <t>82,26%</t>
  </si>
  <si>
    <t>656,66</t>
  </si>
  <si>
    <t>328,33</t>
  </si>
  <si>
    <t>82,11%</t>
  </si>
  <si>
    <t>669,48</t>
  </si>
  <si>
    <t>334,74</t>
  </si>
  <si>
    <t>81,96%</t>
  </si>
  <si>
    <t>0,17%</t>
  </si>
  <si>
    <t>738,90</t>
  </si>
  <si>
    <t>369,45</t>
  </si>
  <si>
    <t>81,79%</t>
  </si>
  <si>
    <t>0,19%</t>
  </si>
  <si>
    <t>816,27</t>
  </si>
  <si>
    <t>81,60%</t>
  </si>
  <si>
    <t>818,83</t>
  </si>
  <si>
    <t>16,90</t>
  </si>
  <si>
    <t>48,4512000</t>
  </si>
  <si>
    <t>AJUDANTE DE OPERACAO EM GERAL (HORISTA)</t>
  </si>
  <si>
    <t xml:space="preserve"> 00000248 </t>
  </si>
  <si>
    <t>81,41%</t>
  </si>
  <si>
    <t>0,21%</t>
  </si>
  <si>
    <t>906,97</t>
  </si>
  <si>
    <t>81,21%</t>
  </si>
  <si>
    <t>911,55</t>
  </si>
  <si>
    <t>3,21</t>
  </si>
  <si>
    <t>283,9716000</t>
  </si>
  <si>
    <t>81,00%</t>
  </si>
  <si>
    <t>0,23%</t>
  </si>
  <si>
    <t>988,00</t>
  </si>
  <si>
    <t>1,30</t>
  </si>
  <si>
    <t>80,77%</t>
  </si>
  <si>
    <t>1.022,97</t>
  </si>
  <si>
    <t>13,66</t>
  </si>
  <si>
    <t>74,8880000</t>
  </si>
  <si>
    <t>AUXILIAR DE PEDREIRO (HORISTA)</t>
  </si>
  <si>
    <t xml:space="preserve"> 00006127 </t>
  </si>
  <si>
    <t>80,54%</t>
  </si>
  <si>
    <t>1.026,42</t>
  </si>
  <si>
    <t>41,80</t>
  </si>
  <si>
    <t>24,5556000</t>
  </si>
  <si>
    <t>80,30%</t>
  </si>
  <si>
    <t>0,24%</t>
  </si>
  <si>
    <t>1.033,56</t>
  </si>
  <si>
    <t>7,83</t>
  </si>
  <si>
    <t>132,0000000</t>
  </si>
  <si>
    <t>ELETRODUTO/DUTO PEAD FLEXIVEL PAREDE SIMPLES, CORRUGACAO HELICOIDAL, COR PRETA, SEM ROSCA, DE 2",  PARA CABEAMENTO SUBTERRANEO (NBR 15715)</t>
  </si>
  <si>
    <t xml:space="preserve"> 00002446 </t>
  </si>
  <si>
    <t>80,07%</t>
  </si>
  <si>
    <t>0,25%</t>
  </si>
  <si>
    <t>1.092,00</t>
  </si>
  <si>
    <t>27,30</t>
  </si>
  <si>
    <t>79,82%</t>
  </si>
  <si>
    <t>1.107,43</t>
  </si>
  <si>
    <t>1,33</t>
  </si>
  <si>
    <t>832,6512000</t>
  </si>
  <si>
    <t>79,56%</t>
  </si>
  <si>
    <t>0,27%</t>
  </si>
  <si>
    <t>1.182,49</t>
  </si>
  <si>
    <t>15,49</t>
  </si>
  <si>
    <t>76,3392000</t>
  </si>
  <si>
    <t>79,29%</t>
  </si>
  <si>
    <t>0,28%</t>
  </si>
  <si>
    <t>1.224,78</t>
  </si>
  <si>
    <t>69,59</t>
  </si>
  <si>
    <t>17,6000000</t>
  </si>
  <si>
    <t>CABO DE COBRE NU 50 MM2 MEIO-DURO</t>
  </si>
  <si>
    <t xml:space="preserve"> 00000867 </t>
  </si>
  <si>
    <t>79,01%</t>
  </si>
  <si>
    <t>0,29%</t>
  </si>
  <si>
    <t>1.286,32</t>
  </si>
  <si>
    <t>1.628,2475520</t>
  </si>
  <si>
    <t>78,72%</t>
  </si>
  <si>
    <t>0,31%</t>
  </si>
  <si>
    <t>1.341,84</t>
  </si>
  <si>
    <t>447,28</t>
  </si>
  <si>
    <t>78,41%</t>
  </si>
  <si>
    <t>0,34%</t>
  </si>
  <si>
    <t>1.488,38</t>
  </si>
  <si>
    <t>744,19</t>
  </si>
  <si>
    <t>78,07%</t>
  </si>
  <si>
    <t>0,36%</t>
  </si>
  <si>
    <t>0,00</t>
  </si>
  <si>
    <t>1.591,69</t>
  </si>
  <si>
    <t>668,36</t>
  </si>
  <si>
    <t>668,35</t>
  </si>
  <si>
    <t>0,0000000</t>
  </si>
  <si>
    <t>2,3815152</t>
  </si>
  <si>
    <t>77,71%</t>
  </si>
  <si>
    <t>0,38%</t>
  </si>
  <si>
    <t>1.682,22</t>
  </si>
  <si>
    <t>79,9914891</t>
  </si>
  <si>
    <t>PEDREIRO (HORISTA)</t>
  </si>
  <si>
    <t xml:space="preserve"> 00004750 </t>
  </si>
  <si>
    <t>77,32%</t>
  </si>
  <si>
    <t>0,39%</t>
  </si>
  <si>
    <t>1.718,52</t>
  </si>
  <si>
    <t>859,26</t>
  </si>
  <si>
    <t>76,93%</t>
  </si>
  <si>
    <t>1.721,97</t>
  </si>
  <si>
    <t>0,89</t>
  </si>
  <si>
    <t>1.934,8005000</t>
  </si>
  <si>
    <t>FERRAMENTAS - FAMILIA PEDREIRO - HORISTA (ENCARGOS COMPLEMENTARES - COLETADO CAIXA)</t>
  </si>
  <si>
    <t xml:space="preserve"> 00043465 </t>
  </si>
  <si>
    <t>76,54%</t>
  </si>
  <si>
    <t>0,43%</t>
  </si>
  <si>
    <t>1.866,33</t>
  </si>
  <si>
    <t>622,11</t>
  </si>
  <si>
    <t>76,11%</t>
  </si>
  <si>
    <t>0,44%</t>
  </si>
  <si>
    <t>1.904,63</t>
  </si>
  <si>
    <t>272,09</t>
  </si>
  <si>
    <t>7,0000000</t>
  </si>
  <si>
    <t>75,67%</t>
  </si>
  <si>
    <t>1.935,35</t>
  </si>
  <si>
    <t>128,6798918</t>
  </si>
  <si>
    <t>AUXILIAR DE ENCANADOR OU BOMBEIRO HIDRAULICO (HORISTA)</t>
  </si>
  <si>
    <t xml:space="preserve"> 00000246 </t>
  </si>
  <si>
    <t>75,23%</t>
  </si>
  <si>
    <t>0,45%</t>
  </si>
  <si>
    <t>1.948,56</t>
  </si>
  <si>
    <t>162,38</t>
  </si>
  <si>
    <t>74,79%</t>
  </si>
  <si>
    <t>0,48%</t>
  </si>
  <si>
    <t>2.104,85</t>
  </si>
  <si>
    <t>128,02</t>
  </si>
  <si>
    <t>16,4416000</t>
  </si>
  <si>
    <t>ENGENHEIRO ELETRICISTA</t>
  </si>
  <si>
    <t xml:space="preserve"> 00034783 </t>
  </si>
  <si>
    <t>74,30%</t>
  </si>
  <si>
    <t>0,49%</t>
  </si>
  <si>
    <t>2.126,56</t>
  </si>
  <si>
    <t>13,74</t>
  </si>
  <si>
    <t>154,7715860</t>
  </si>
  <si>
    <t>73,82%</t>
  </si>
  <si>
    <t>0,50%</t>
  </si>
  <si>
    <t>2.179,32</t>
  </si>
  <si>
    <t>181,61</t>
  </si>
  <si>
    <t>73,32%</t>
  </si>
  <si>
    <t>0,55%</t>
  </si>
  <si>
    <t>2.421,38</t>
  </si>
  <si>
    <t>17,42</t>
  </si>
  <si>
    <t>139,0000000</t>
  </si>
  <si>
    <t>72,76%</t>
  </si>
  <si>
    <t>0,58%</t>
  </si>
  <si>
    <t>2.534,59</t>
  </si>
  <si>
    <t>1,31</t>
  </si>
  <si>
    <t>EPI - FAMILIA PEDREIRO - HORISTA (ENCARGOS COMPLEMENTARES - COLETADO CAIXA)</t>
  </si>
  <si>
    <t xml:space="preserve"> 00043489 </t>
  </si>
  <si>
    <t>72,19%</t>
  </si>
  <si>
    <t>2.549,95</t>
  </si>
  <si>
    <t>14,52</t>
  </si>
  <si>
    <t>175,6163396</t>
  </si>
  <si>
    <t>AJUDANTE DE ELETRICISTA (HORISTA)</t>
  </si>
  <si>
    <t xml:space="preserve"> 00000247 </t>
  </si>
  <si>
    <t>71,60%</t>
  </si>
  <si>
    <t>0,66%</t>
  </si>
  <si>
    <t>2.902,32</t>
  </si>
  <si>
    <t>483,72</t>
  </si>
  <si>
    <t>70,94%</t>
  </si>
  <si>
    <t>2.902,73</t>
  </si>
  <si>
    <t>1.884,29</t>
  </si>
  <si>
    <t>1,5404899</t>
  </si>
  <si>
    <t>70,27%</t>
  </si>
  <si>
    <t>0,70%</t>
  </si>
  <si>
    <t>3.046,83</t>
  </si>
  <si>
    <t>1.015,61</t>
  </si>
  <si>
    <t>69,58%</t>
  </si>
  <si>
    <t>3.072,48</t>
  </si>
  <si>
    <t>11,07</t>
  </si>
  <si>
    <t>277,5504000</t>
  </si>
  <si>
    <t>68,87%</t>
  </si>
  <si>
    <t>3.080,00</t>
  </si>
  <si>
    <t>38,50</t>
  </si>
  <si>
    <t>80,0000000</t>
  </si>
  <si>
    <t>MÃO DE OBRA PARA INSTALAÇÃO DE INSUMOS (ACIONADOR, SIRENE, DETECTOR)</t>
  </si>
  <si>
    <t>68,17%</t>
  </si>
  <si>
    <t>0,77%</t>
  </si>
  <si>
    <t>3.381,88</t>
  </si>
  <si>
    <t>160,8120318</t>
  </si>
  <si>
    <t>67,40%</t>
  </si>
  <si>
    <t>0,79%</t>
  </si>
  <si>
    <t>3.461,34</t>
  </si>
  <si>
    <t>15,06</t>
  </si>
  <si>
    <t>229,8366000</t>
  </si>
  <si>
    <t>66,61%</t>
  </si>
  <si>
    <t>0,80%</t>
  </si>
  <si>
    <t>3.509,51</t>
  </si>
  <si>
    <t>0,81</t>
  </si>
  <si>
    <t>65,80%</t>
  </si>
  <si>
    <t>0,82%</t>
  </si>
  <si>
    <t>3.585,90</t>
  </si>
  <si>
    <t>170,5137590</t>
  </si>
  <si>
    <t>ELETRICISTA (HORISTA)</t>
  </si>
  <si>
    <t xml:space="preserve"> 00002436 </t>
  </si>
  <si>
    <t>64,98%</t>
  </si>
  <si>
    <t>0,88%</t>
  </si>
  <si>
    <t>3.857,96</t>
  </si>
  <si>
    <t>1,36</t>
  </si>
  <si>
    <t>2.836,7334720</t>
  </si>
  <si>
    <t>TRANSPORTE - HORISTA (COLETADO CAIXA)</t>
  </si>
  <si>
    <t xml:space="preserve"> 00037371 </t>
  </si>
  <si>
    <t>64,10%</t>
  </si>
  <si>
    <t>0,92%</t>
  </si>
  <si>
    <t>4.013,01</t>
  </si>
  <si>
    <t>45,09</t>
  </si>
  <si>
    <t>89,0000000</t>
  </si>
  <si>
    <t>63,18%</t>
  </si>
  <si>
    <t>1,23%</t>
  </si>
  <si>
    <t>5.379,07</t>
  </si>
  <si>
    <t>68,18</t>
  </si>
  <si>
    <t>78,8952000</t>
  </si>
  <si>
    <t>61,95%</t>
  </si>
  <si>
    <t>1,24%</t>
  </si>
  <si>
    <t>5.441,85</t>
  </si>
  <si>
    <t>60,71%</t>
  </si>
  <si>
    <t>1,52%</t>
  </si>
  <si>
    <t>6.658,68</t>
  </si>
  <si>
    <t>554,89</t>
  </si>
  <si>
    <t>59,18%</t>
  </si>
  <si>
    <t>1,61%</t>
  </si>
  <si>
    <t>7.059,25</t>
  </si>
  <si>
    <t xml:space="preserve">INSTALAÇÃO E CONFIGURAÇÃO DE CENTRAL </t>
  </si>
  <si>
    <t>57,57%</t>
  </si>
  <si>
    <t>1,84%</t>
  </si>
  <si>
    <t>8.061,26</t>
  </si>
  <si>
    <t>46,77</t>
  </si>
  <si>
    <t>172,3596000</t>
  </si>
  <si>
    <t>55,73%</t>
  </si>
  <si>
    <t>1,85%</t>
  </si>
  <si>
    <t>8.084,69</t>
  </si>
  <si>
    <t>2,85</t>
  </si>
  <si>
    <t>ALIMENTACAO - HORISTA (COLETADO CAIXA)</t>
  </si>
  <si>
    <t xml:space="preserve"> 00037370 </t>
  </si>
  <si>
    <t>53,88%</t>
  </si>
  <si>
    <t>2,28%</t>
  </si>
  <si>
    <t>9.951,39</t>
  </si>
  <si>
    <t>15.906,52</t>
  </si>
  <si>
    <t>0,6256168</t>
  </si>
  <si>
    <t>51,60%</t>
  </si>
  <si>
    <t>2,42%</t>
  </si>
  <si>
    <t>10.582,47</t>
  </si>
  <si>
    <t>9.432,54</t>
  </si>
  <si>
    <t>1,1219109</t>
  </si>
  <si>
    <t>49,18%</t>
  </si>
  <si>
    <t>2,79%</t>
  </si>
  <si>
    <t>12.215,04</t>
  </si>
  <si>
    <t>811,0916610</t>
  </si>
  <si>
    <t>AJUDANTE DE SERRALHEIRO (HORISTA)</t>
  </si>
  <si>
    <t xml:space="preserve"> 00000252 </t>
  </si>
  <si>
    <t>46,39%</t>
  </si>
  <si>
    <t>2,89%</t>
  </si>
  <si>
    <t>12.633,07</t>
  </si>
  <si>
    <t>134,95</t>
  </si>
  <si>
    <t>93,6130000</t>
  </si>
  <si>
    <t>43,50%</t>
  </si>
  <si>
    <t>4,24%</t>
  </si>
  <si>
    <t>18.546,98</t>
  </si>
  <si>
    <t>34,83</t>
  </si>
  <si>
    <t>532,5000000</t>
  </si>
  <si>
    <t>39,26%</t>
  </si>
  <si>
    <t>4,52%</t>
  </si>
  <si>
    <t>19.754,97</t>
  </si>
  <si>
    <t>939,3710581</t>
  </si>
  <si>
    <t>SERRALHEIRO (HORISTA)</t>
  </si>
  <si>
    <t xml:space="preserve"> 00006110 </t>
  </si>
  <si>
    <t>34,74%</t>
  </si>
  <si>
    <t>6,02%</t>
  </si>
  <si>
    <t>26.323,95</t>
  </si>
  <si>
    <t>75,33</t>
  </si>
  <si>
    <t>349,4484000</t>
  </si>
  <si>
    <t>28,72%</t>
  </si>
  <si>
    <t>8,02%</t>
  </si>
  <si>
    <t>35.082,01</t>
  </si>
  <si>
    <t>45,38</t>
  </si>
  <si>
    <t>773,0720000</t>
  </si>
  <si>
    <t>20,69%</t>
  </si>
  <si>
    <t>90.475,23</t>
  </si>
  <si>
    <t>124,17</t>
  </si>
  <si>
    <t>728,6400000</t>
  </si>
  <si>
    <t>Geral</t>
  </si>
  <si>
    <t>Improdutiva</t>
  </si>
  <si>
    <t>Operativa</t>
  </si>
  <si>
    <t>Peso Acumulado</t>
  </si>
  <si>
    <t>Valor Acumulado</t>
  </si>
  <si>
    <t>Peso</t>
  </si>
  <si>
    <t>Valor  Unitário</t>
  </si>
  <si>
    <t>Quantidade</t>
  </si>
  <si>
    <t>Curva ABC de Insumos</t>
  </si>
  <si>
    <t>100,00</t>
  </si>
  <si>
    <t>41,75</t>
  </si>
  <si>
    <t>99,99</t>
  </si>
  <si>
    <t>0,03</t>
  </si>
  <si>
    <t>116,38</t>
  </si>
  <si>
    <t>99,96</t>
  </si>
  <si>
    <t>135,04</t>
  </si>
  <si>
    <t>99,93</t>
  </si>
  <si>
    <t>0,05</t>
  </si>
  <si>
    <t>238,70</t>
  </si>
  <si>
    <t>99,88</t>
  </si>
  <si>
    <t>293,28</t>
  </si>
  <si>
    <t>24,44</t>
  </si>
  <si>
    <t>99,81</t>
  </si>
  <si>
    <t>317,70</t>
  </si>
  <si>
    <t>31,77</t>
  </si>
  <si>
    <t>99,74</t>
  </si>
  <si>
    <t>0,10</t>
  </si>
  <si>
    <t>438,43</t>
  </si>
  <si>
    <t>99,64</t>
  </si>
  <si>
    <t>0,13</t>
  </si>
  <si>
    <t>570,87</t>
  </si>
  <si>
    <t>99,51</t>
  </si>
  <si>
    <t>0,15</t>
  </si>
  <si>
    <t>645,26</t>
  </si>
  <si>
    <t>99,36</t>
  </si>
  <si>
    <t>0,16</t>
  </si>
  <si>
    <t>678,02</t>
  </si>
  <si>
    <t>83,50</t>
  </si>
  <si>
    <t>99,21</t>
  </si>
  <si>
    <t>694,00</t>
  </si>
  <si>
    <t>3,47</t>
  </si>
  <si>
    <t>99,05</t>
  </si>
  <si>
    <t>716,73</t>
  </si>
  <si>
    <t>238,91</t>
  </si>
  <si>
    <t>98,88</t>
  </si>
  <si>
    <t>0,17</t>
  </si>
  <si>
    <t>762,75</t>
  </si>
  <si>
    <t>98,71</t>
  </si>
  <si>
    <t>0,19</t>
  </si>
  <si>
    <t>840,71</t>
  </si>
  <si>
    <t>98,52</t>
  </si>
  <si>
    <t>0,23</t>
  </si>
  <si>
    <t>984,03</t>
  </si>
  <si>
    <t>98,29</t>
  </si>
  <si>
    <t>0,25</t>
  </si>
  <si>
    <t>1.102,00</t>
  </si>
  <si>
    <t>11,02</t>
  </si>
  <si>
    <t>98,04</t>
  </si>
  <si>
    <t>0,34</t>
  </si>
  <si>
    <t>1.471,56</t>
  </si>
  <si>
    <t>490,52</t>
  </si>
  <si>
    <t>97,70</t>
  </si>
  <si>
    <t>0,36</t>
  </si>
  <si>
    <t>1.580,50</t>
  </si>
  <si>
    <t>97,34</t>
  </si>
  <si>
    <t>1.594,65</t>
  </si>
  <si>
    <t>531,55</t>
  </si>
  <si>
    <t>96,98</t>
  </si>
  <si>
    <t>1.643,01</t>
  </si>
  <si>
    <t>96,60</t>
  </si>
  <si>
    <t>0,40</t>
  </si>
  <si>
    <t>1.757,00</t>
  </si>
  <si>
    <t>17,57</t>
  </si>
  <si>
    <t>96,20</t>
  </si>
  <si>
    <t>0,43</t>
  </si>
  <si>
    <t>1.877,04</t>
  </si>
  <si>
    <t>625,68</t>
  </si>
  <si>
    <t>95,77</t>
  </si>
  <si>
    <t>0,47</t>
  </si>
  <si>
    <t>2.075,71</t>
  </si>
  <si>
    <t>296,53</t>
  </si>
  <si>
    <t>95,29</t>
  </si>
  <si>
    <t>0,48</t>
  </si>
  <si>
    <t>2.082,37</t>
  </si>
  <si>
    <t>256,45</t>
  </si>
  <si>
    <t>94,82</t>
  </si>
  <si>
    <t>0,49</t>
  </si>
  <si>
    <t>2.131,52</t>
  </si>
  <si>
    <t>94,33</t>
  </si>
  <si>
    <t>3.710,22</t>
  </si>
  <si>
    <t>618,37</t>
  </si>
  <si>
    <t>93,48</t>
  </si>
  <si>
    <t>0,95</t>
  </si>
  <si>
    <t>4.168,56</t>
  </si>
  <si>
    <t>2.084,28</t>
  </si>
  <si>
    <t>92,53</t>
  </si>
  <si>
    <t>1,25</t>
  </si>
  <si>
    <t>5.444,19</t>
  </si>
  <si>
    <t>1.814,73</t>
  </si>
  <si>
    <t>91,28</t>
  </si>
  <si>
    <t>1,26</t>
  </si>
  <si>
    <t>5.523,92</t>
  </si>
  <si>
    <t>90,02</t>
  </si>
  <si>
    <t>1,37</t>
  </si>
  <si>
    <t>6.001,27</t>
  </si>
  <si>
    <t>67,43</t>
  </si>
  <si>
    <t>88,65</t>
  </si>
  <si>
    <t>6.098,50</t>
  </si>
  <si>
    <t>609,85</t>
  </si>
  <si>
    <t>87,25</t>
  </si>
  <si>
    <t>1,41</t>
  </si>
  <si>
    <t>6.158,50</t>
  </si>
  <si>
    <t>615,85</t>
  </si>
  <si>
    <t>85,84</t>
  </si>
  <si>
    <t>1,58</t>
  </si>
  <si>
    <t>6.911,04</t>
  </si>
  <si>
    <t>575,92</t>
  </si>
  <si>
    <t>84,26</t>
  </si>
  <si>
    <t>1,88</t>
  </si>
  <si>
    <t>8.227,66</t>
  </si>
  <si>
    <t>82,38</t>
  </si>
  <si>
    <t>1,92</t>
  </si>
  <si>
    <t>8.388,41</t>
  </si>
  <si>
    <t>80,46</t>
  </si>
  <si>
    <t>1,96</t>
  </si>
  <si>
    <t>8.558,24</t>
  </si>
  <si>
    <t>78,51</t>
  </si>
  <si>
    <t>2,34</t>
  </si>
  <si>
    <t>10.209,46</t>
  </si>
  <si>
    <t>152,38</t>
  </si>
  <si>
    <t>67,0</t>
  </si>
  <si>
    <t>76,17</t>
  </si>
  <si>
    <t>3,08</t>
  </si>
  <si>
    <t>13.451,34</t>
  </si>
  <si>
    <t>73,09</t>
  </si>
  <si>
    <t>4,55</t>
  </si>
  <si>
    <t>19.913,36</t>
  </si>
  <si>
    <t>68,54</t>
  </si>
  <si>
    <t>7,92</t>
  </si>
  <si>
    <t>34.631,04</t>
  </si>
  <si>
    <t>60,62</t>
  </si>
  <si>
    <t>8,06</t>
  </si>
  <si>
    <t>35.257,29</t>
  </si>
  <si>
    <t>138,59</t>
  </si>
  <si>
    <t>52,56</t>
  </si>
  <si>
    <t>8,42</t>
  </si>
  <si>
    <t>36.814,40</t>
  </si>
  <si>
    <t>48,44</t>
  </si>
  <si>
    <t>44,14</t>
  </si>
  <si>
    <t>8,77</t>
  </si>
  <si>
    <t>38.341,20</t>
  </si>
  <si>
    <t>639,02</t>
  </si>
  <si>
    <t>35,37</t>
  </si>
  <si>
    <t>14,40</t>
  </si>
  <si>
    <t>62.959,39</t>
  </si>
  <si>
    <t>738,96</t>
  </si>
  <si>
    <t>20,97</t>
  </si>
  <si>
    <t>91.670,40</t>
  </si>
  <si>
    <t>127,32</t>
  </si>
  <si>
    <t>Peso Acumulado (%)</t>
  </si>
  <si>
    <t>Valor  Unit</t>
  </si>
  <si>
    <t>Curva ABC de Serviços</t>
  </si>
  <si>
    <t>311.588,21</t>
  </si>
  <si>
    <t>154.234,24</t>
  </si>
  <si>
    <t>Custo Acumulado</t>
  </si>
  <si>
    <t>100,0%</t>
  </si>
  <si>
    <t>71,26%</t>
  </si>
  <si>
    <t>35,28%</t>
  </si>
  <si>
    <t>Porcentagem Acumulado</t>
  </si>
  <si>
    <t>125.639,19</t>
  </si>
  <si>
    <t>157.353,96</t>
  </si>
  <si>
    <t>154.234,25</t>
  </si>
  <si>
    <t>Custo</t>
  </si>
  <si>
    <t>28,74%</t>
  </si>
  <si>
    <t>35,99%</t>
  </si>
  <si>
    <t>Porcentagem</t>
  </si>
  <si>
    <t>40,00%
3.291,06</t>
  </si>
  <si>
    <t>60,00%
4.936,60</t>
  </si>
  <si>
    <t>100,00%
8.227,66</t>
  </si>
  <si>
    <t>100,00%
13.451,34</t>
  </si>
  <si>
    <t>77,23%
16.742,40</t>
  </si>
  <si>
    <t>22,77%
4.936,60</t>
  </si>
  <si>
    <t>100,00%
21.679,00</t>
  </si>
  <si>
    <t>50,00%
2.761,96</t>
  </si>
  <si>
    <t>100,00%
5.523,92</t>
  </si>
  <si>
    <t>100,00%
1.580,50</t>
  </si>
  <si>
    <t>50,00%
4.279,12</t>
  </si>
  <si>
    <t>100,00%
8.558,24</t>
  </si>
  <si>
    <t>100,00%
1.471,56</t>
  </si>
  <si>
    <t>100,00%
1.877,04</t>
  </si>
  <si>
    <t>10,00%
6.295,94</t>
  </si>
  <si>
    <t>30,00%
18.887,82</t>
  </si>
  <si>
    <t>60,00%
37.775,63</t>
  </si>
  <si>
    <t>100,00%
62.959,39</t>
  </si>
  <si>
    <t>10,00%
3.525,73</t>
  </si>
  <si>
    <t>30,00%
10.577,19</t>
  </si>
  <si>
    <t>60,00%
21.154,37</t>
  </si>
  <si>
    <t>100,00%
35.257,29</t>
  </si>
  <si>
    <t>8,38%
9.821,67</t>
  </si>
  <si>
    <t>32,49%
38.086,58</t>
  </si>
  <si>
    <t>59,13%
69.319,69</t>
  </si>
  <si>
    <t>100,00%
117.227,94</t>
  </si>
  <si>
    <t>100,00%
2.131,52</t>
  </si>
  <si>
    <t>50,00%
4.194,21</t>
  </si>
  <si>
    <t>100,00%
8.388,41</t>
  </si>
  <si>
    <t>60,13%
6.325,73</t>
  </si>
  <si>
    <t>39,87%
4.194,21</t>
  </si>
  <si>
    <t>100,00%
10.519,93</t>
  </si>
  <si>
    <t>50,00%
358,37</t>
  </si>
  <si>
    <t>100,00%
716,73</t>
  </si>
  <si>
    <t>50,00%
158,85</t>
  </si>
  <si>
    <t>100,00%
317,70</t>
  </si>
  <si>
    <t>30,00%
208,20</t>
  </si>
  <si>
    <t>70,00%
485,80</t>
  </si>
  <si>
    <t>100,00%
694,00</t>
  </si>
  <si>
    <t>30,00%
330,60</t>
  </si>
  <si>
    <t>70,00%
771,40</t>
  </si>
  <si>
    <t>100,00%
1.102,00</t>
  </si>
  <si>
    <t>18,27%
517,22</t>
  </si>
  <si>
    <t>37,31%
1.056,02</t>
  </si>
  <si>
    <t>44,42%
1.257,20</t>
  </si>
  <si>
    <t>100,00%
2.830,43</t>
  </si>
  <si>
    <t>50,00%
821,51</t>
  </si>
  <si>
    <t>100,00%
1.643,01</t>
  </si>
  <si>
    <t>50,00%
19.170,60</t>
  </si>
  <si>
    <t>100,00%
38.341,20</t>
  </si>
  <si>
    <t>50,00%
3.049,25</t>
  </si>
  <si>
    <t>100,00%
6.098,50</t>
  </si>
  <si>
    <t>50,00%
3.079,25</t>
  </si>
  <si>
    <t>100,00%
6.158,50</t>
  </si>
  <si>
    <t>50,00%
9.956,68</t>
  </si>
  <si>
    <t>100,00%
19.913,36</t>
  </si>
  <si>
    <t>50,00%
36.077,29</t>
  </si>
  <si>
    <t>100,00%
72.154,57</t>
  </si>
  <si>
    <t>50,00%
3.000,64</t>
  </si>
  <si>
    <t>100,00%
6.001,27</t>
  </si>
  <si>
    <t>100,00%
293,28</t>
  </si>
  <si>
    <t>100,00%
2.075,71</t>
  </si>
  <si>
    <t>100,00%
840,71</t>
  </si>
  <si>
    <t>90,86%
2.916,42</t>
  </si>
  <si>
    <t>9,14%
293,28</t>
  </si>
  <si>
    <t>100,00%
3.209,70</t>
  </si>
  <si>
    <t>65,00%
495,79</t>
  </si>
  <si>
    <t>35,00%
266,96</t>
  </si>
  <si>
    <t>100,00%
762,75</t>
  </si>
  <si>
    <t>100,00%
984,03</t>
  </si>
  <si>
    <t>30,00%
10.389,31</t>
  </si>
  <si>
    <t>70,00%
24.241,73</t>
  </si>
  <si>
    <t>100,00%
34.631,04</t>
  </si>
  <si>
    <t>32,63%
11.869,13</t>
  </si>
  <si>
    <t>67,37%
24.508,69</t>
  </si>
  <si>
    <t>100,00%
36.377,82</t>
  </si>
  <si>
    <t>50,00%
3.199,98</t>
  </si>
  <si>
    <t>100,00%
6.399,96</t>
  </si>
  <si>
    <t>100,00%
2.082,37</t>
  </si>
  <si>
    <t>100,00%
678,02</t>
  </si>
  <si>
    <t>100,00%
645,26</t>
  </si>
  <si>
    <t>100,00%
135,04</t>
  </si>
  <si>
    <t>100,00%
238,70</t>
  </si>
  <si>
    <t>100,00%
116,38</t>
  </si>
  <si>
    <t>100,00%
438,43</t>
  </si>
  <si>
    <t>40,00%
228,35</t>
  </si>
  <si>
    <t>30,00%
171,26</t>
  </si>
  <si>
    <t>100,00%
570,87</t>
  </si>
  <si>
    <t>34,36%
3.884,53</t>
  </si>
  <si>
    <t>29,82%
3.371,24</t>
  </si>
  <si>
    <t>35,82%
4.049,26</t>
  </si>
  <si>
    <t>100,00%
11.305,03</t>
  </si>
  <si>
    <t>100,00%
41,75</t>
  </si>
  <si>
    <t>100,00%
6.911,04</t>
  </si>
  <si>
    <t>50,00%
2.084,28</t>
  </si>
  <si>
    <t>100,00%
4.168,56</t>
  </si>
  <si>
    <t>20,00%
761,90</t>
  </si>
  <si>
    <t>50,00%
1.904,75</t>
  </si>
  <si>
    <t>30,00%
1.142,85</t>
  </si>
  <si>
    <t>100,00%
3.809,50</t>
  </si>
  <si>
    <t>65,63%
9.798,97</t>
  </si>
  <si>
    <t>26,72%
3.989,03</t>
  </si>
  <si>
    <t>7,65%
1.142,85</t>
  </si>
  <si>
    <t>100,00%
14.930,85</t>
  </si>
  <si>
    <t>26,95%
79.842,71</t>
  </si>
  <si>
    <t>37,68%
111.628,66</t>
  </si>
  <si>
    <t>35,37%
104.765,17</t>
  </si>
  <si>
    <t>100,00%
296.236,54</t>
  </si>
  <si>
    <t>60,00%
1.054,20</t>
  </si>
  <si>
    <t>40,00%
702,80</t>
  </si>
  <si>
    <t>100,00%
1.757,00</t>
  </si>
  <si>
    <t>30,00%
1.633,26</t>
  </si>
  <si>
    <t>40,00%
2.177,68</t>
  </si>
  <si>
    <t>100,00%
5.444,19</t>
  </si>
  <si>
    <t>30,00%
478,40</t>
  </si>
  <si>
    <t>40,00%
637,86</t>
  </si>
  <si>
    <t>100,00%
1.594,65</t>
  </si>
  <si>
    <t>100,00%
3.710,22</t>
  </si>
  <si>
    <t>16,89%
2.111,65</t>
  </si>
  <si>
    <t>26,59%
3.325,32</t>
  </si>
  <si>
    <t>56,53%
7.069,09</t>
  </si>
  <si>
    <t>100,00%
12.506,06</t>
  </si>
  <si>
    <t>34,00%
12.516,90</t>
  </si>
  <si>
    <t>33,00%
12.148,75</t>
  </si>
  <si>
    <t>100,00%
36.814,40</t>
  </si>
  <si>
    <t>34,00%
31.167,94</t>
  </si>
  <si>
    <t>33,00%
30.251,23</t>
  </si>
  <si>
    <t>100,00%
91.670,40</t>
  </si>
  <si>
    <t>1,50%
2.111,65</t>
  </si>
  <si>
    <t>2,36%
3.325,32</t>
  </si>
  <si>
    <t>5,01%
7.069,09</t>
  </si>
  <si>
    <t>8,87%
140.990,86</t>
  </si>
  <si>
    <t>90 DIAS</t>
  </si>
  <si>
    <t>60 DIAS</t>
  </si>
  <si>
    <t>30 DIAS</t>
  </si>
  <si>
    <t>Total Por Etapa</t>
  </si>
  <si>
    <t>Cronograma Físico e Financeiro</t>
  </si>
  <si>
    <t>TALHA MANUAL DE CORRENTE, CAPACIDADE DE 2 TON. COM ELEVAÇÃO DE 3 M - MANUTENÇÃO. AF_07/2016</t>
  </si>
  <si>
    <t xml:space="preserve"> 95138 </t>
  </si>
  <si>
    <t>TALHA MANUAL DE CORRENTE, CAPACIDADE DE 2 TON. COM ELEVAÇÃO DE 3 M - JUROS. AF_07/2016</t>
  </si>
  <si>
    <t xml:space="preserve"> 95137 </t>
  </si>
  <si>
    <t>TALHA MANUAL DE CORRENTE, CAPACIDADE DE 2 TON. COM ELEVAÇÃO DE 3 M - DEPRECIAÇÃO. AF_07/2016</t>
  </si>
  <si>
    <t xml:space="preserve"> 95136 </t>
  </si>
  <si>
    <t>TALHA MANUAL DE CORRENTE, CAPACIDADE DE 2 TON. COM ELEVAÇÃO DE 3 M - CHP DIURNO. AF_07/2016</t>
  </si>
  <si>
    <t xml:space="preserve"> 95139 </t>
  </si>
  <si>
    <t>CURSO DE CAPACITAÇÃO PARA SERVENTE (ENCARGOS COMPLEMENTARES) - HORISTA</t>
  </si>
  <si>
    <t xml:space="preserve"> 95378 </t>
  </si>
  <si>
    <t>CURSO DE CAPACITAÇÃO PARA SERRALHEIRO (ENCARGOS COMPLEMENTARES) - HORISTA</t>
  </si>
  <si>
    <t xml:space="preserve"> 95377 </t>
  </si>
  <si>
    <t>CURSO DE CAPACITAÇÃO PARA PINTOR (ENCARGOS COMPLEMENTARES) - HORISTA</t>
  </si>
  <si>
    <t xml:space="preserve"> 95372 </t>
  </si>
  <si>
    <t>CURSO DE CAPACITAÇÃO PARA PEDREIRO (ENCARGOS COMPLEMENTARES) - HORISTA</t>
  </si>
  <si>
    <t xml:space="preserve"> 95371 </t>
  </si>
  <si>
    <t>CURSO DE CAPACITAÇÃO PARA OPERADOR DE MÁQUINAS E EQUIPAMENTOS (ENCARGOS COMPLEMENTARES) - HORISTA</t>
  </si>
  <si>
    <t xml:space="preserve"> 95360 </t>
  </si>
  <si>
    <t>OPERADOR DE MÁQUINAS E EQUIPAMENTOS COM ENCARGOS COMPLEMENTARES</t>
  </si>
  <si>
    <t xml:space="preserve"> 88297 </t>
  </si>
  <si>
    <t>CURSO DE CAPACITAÇÃO PARA OPERADOR DE BETONEIRA ESTACIONÁRIA/MISTURADOR (ENCARGOS COMPLEMENTARES) - HORISTA</t>
  </si>
  <si>
    <t xml:space="preserve"> 95389 </t>
  </si>
  <si>
    <t>OPERADOR DE BETONEIRA ESTACIONÁRIA/MISTURADOR COM ENCARGOS COMPLEMENTARES</t>
  </si>
  <si>
    <t xml:space="preserve"> 88377 </t>
  </si>
  <si>
    <t>CURSO DE CAPACITAÇÃO PARA MONTADOR  DE TUBO AÇO/EQUIPAMENTOS (ENCARGOS COMPLEMENTARES) - HORISTA</t>
  </si>
  <si>
    <t xml:space="preserve"> 95343 </t>
  </si>
  <si>
    <t>MONTADOR (TUBO AÇO/EQUIPAMENTOS) COM ENCARGOS COMPLEMENTARES</t>
  </si>
  <si>
    <t xml:space="preserve"> 88277 </t>
  </si>
  <si>
    <t>CURSO DE CAPACITAÇÃO PARA ENGENHEIRO ELETRICISTA (ENCARGOS COMPLEMENTARES) - HORISTA</t>
  </si>
  <si>
    <t xml:space="preserve"> 95407 </t>
  </si>
  <si>
    <t>CURSO DE CAPACITAÇÃO PARA ENCANADOR OU BOMBEIRO HIDRÁULICO (ENCARGOS COMPLEMENTARES) - HORISTA</t>
  </si>
  <si>
    <t xml:space="preserve"> 95335 </t>
  </si>
  <si>
    <t>CURSO DE CAPACITAÇÃO PARA ELETRICISTA INDUSTRIAL (ENCARGOS COMPLEMENTARES) - HORISTA</t>
  </si>
  <si>
    <t xml:space="preserve"> 95333 </t>
  </si>
  <si>
    <t>CURSO DE CAPACITAÇÃO PARA ELETRICISTA (ENCARGOS COMPLEMENTARES) - HORISTA</t>
  </si>
  <si>
    <t xml:space="preserve"> 95332 </t>
  </si>
  <si>
    <t>CURSO DE CAPACITAÇÃO PARA CARPINTEIRO DE FÔRMAS (ENCARGOS COMPLEMENTARES) - HORISTA</t>
  </si>
  <si>
    <t xml:space="preserve"> 95330 </t>
  </si>
  <si>
    <t>CURSO DE CAPACITAÇÃO PARA AUXILIAR DE SERRALHEIRO (ENCARGOS COMPLEMENTARES) - HORISTA</t>
  </si>
  <si>
    <t xml:space="preserve"> 95320 </t>
  </si>
  <si>
    <t>CURSO DE CAPACITAÇÃO PARA AUXILIAR DE ENCANADOR OU BOMBEIRO HIDRÁULICO (ENCARGOS COMPLEMENTARES) - HORISTA</t>
  </si>
  <si>
    <t xml:space="preserve"> 95317 </t>
  </si>
  <si>
    <t>CURSO DE CAPACITAÇÃO PARA AUXILIAR DE ELETRICISTA (ENCARGOS COMPLEMENTARES) - HORISTA</t>
  </si>
  <si>
    <t xml:space="preserve"> 95316 </t>
  </si>
  <si>
    <t>CURSO DE CAPACITAÇÃO PARA AJUDANTE ESPECIALIZADO (ENCARGOS COMPLEMENTARES) - HORISTA</t>
  </si>
  <si>
    <t xml:space="preserve"> 95313 </t>
  </si>
  <si>
    <t>CURSO DE CAPACITAÇÃO PARA AJUDANTE DE PINTOR (ENCARGOS COMPLEMENTARES) - HORISTA</t>
  </si>
  <si>
    <t xml:space="preserve"> 100291 </t>
  </si>
  <si>
    <t>CURSO DE CAPACITAÇÃO PARA AJUDANTE DE PEDREIRO (ENCARGOS COMPLEMENTARES) - HORISTA</t>
  </si>
  <si>
    <t xml:space="preserve"> 95312 </t>
  </si>
  <si>
    <t>CURSO DE CAPACITAÇÃO PARA AJUDANTE DE OPERAÇÃO EM GERAL (ENCARGOS COMPLEMENTARES) - HORISTA</t>
  </si>
  <si>
    <t xml:space="preserve"> 95311 </t>
  </si>
  <si>
    <t>BETONEIRA CAPACIDADE NOMINAL DE 400 L, CAPACIDADE DE MISTURA 280 L, MOTOR ELÉTRICO TRIFÁSICO POTÊNCIA DE 2 CV, SEM CARREGADOR - CHI DIURNO. AF_10/2014</t>
  </si>
  <si>
    <t xml:space="preserve"> 88831 </t>
  </si>
  <si>
    <t>BETONEIRA CAPACIDADE NOMINAL DE 400 L, CAPACIDADE DE MISTURA 280 L, MOTOR ELÉTRICO TRIFÁSICO POTÊNCIA DE 2 CV, SEM CARREGADOR - CHP DIURNO. AF_10/2014</t>
  </si>
  <si>
    <t xml:space="preserve"> 88830 </t>
  </si>
  <si>
    <t>COMPACTADOR DE SOLOS DE PERCUSSÃO (SOQUETE) COM MOTOR A GASOLINA 4 TEMPOS, POTÊNCIA 4 CV - MATERIAIS NA OPERAÇÃO. AF_08/2015</t>
  </si>
  <si>
    <t xml:space="preserve"> 91532 </t>
  </si>
  <si>
    <t>COMPACTADOR DE SOLOS DE PERCUSSÃO (SOQUETE) COM MOTOR A GASOLINA 4 TEMPOS, POTÊNCIA 4 CV - MANUTENÇÃO. AF_08/2015</t>
  </si>
  <si>
    <t xml:space="preserve"> 91531 </t>
  </si>
  <si>
    <t>COMPACTADOR DE SOLOS DE PERCUSSÃO (SOQUETE) COM MOTOR A GASOLINA 4 TEMPOS, POTÊNCIA 4 CV - JUROS. AF_08/2015</t>
  </si>
  <si>
    <t xml:space="preserve"> 91530 </t>
  </si>
  <si>
    <t>COMPACTADOR DE SOLOS DE PERCUSSÃO (SOQUETE) COM MOTOR A GASOLINA 4 TEMPOS, POTÊNCIA 4 CV - DEPRECIAÇÃO. AF_08/2015</t>
  </si>
  <si>
    <t xml:space="preserve"> 91529 </t>
  </si>
  <si>
    <t>BETONEIRA CAPACIDADE NOMINAL DE 400 L, CAPACIDADE DE MISTURA 280 L, MOTOR ELÉTRICO TRIFÁSICO POTÊNCIA DE 2 CV, SEM CARREGADOR - MATERIAIS NA OPERAÇÃO. AF_10/2014</t>
  </si>
  <si>
    <t xml:space="preserve"> 88829 </t>
  </si>
  <si>
    <t>BETONEIRA CAPACIDADE NOMINAL DE 400 L, CAPACIDADE DE MISTURA 280 L, MOTOR ELÉTRICO TRIFÁSICO POTÊNCIA DE 2 CV, SEM CARREGADOR - MANUTENÇÃO. AF_10/2014</t>
  </si>
  <si>
    <t xml:space="preserve"> 88828 </t>
  </si>
  <si>
    <t>BETONEIRA CAPACIDADE NOMINAL DE 400 L, CAPACIDADE DE MISTURA 280 L, MOTOR ELÉTRICO TRIFÁSICO POTÊNCIA DE 2 CV, SEM CARREGADOR - JUROS. AF_10/2014</t>
  </si>
  <si>
    <t xml:space="preserve"> 88827 </t>
  </si>
  <si>
    <t>BETONEIRA CAPACIDADE NOMINAL DE 400 L, CAPACIDADE DE MISTURA 280 L, MOTOR ELÉTRICO TRIFÁSICO POTÊNCIA DE 2 CV, SEM CARREGADOR - DEPRECIAÇÃO. AF_10/2014</t>
  </si>
  <si>
    <t xml:space="preserve"> 88826 </t>
  </si>
  <si>
    <t>Composições Auxiliares</t>
  </si>
  <si>
    <t>Composições Principais</t>
  </si>
  <si>
    <t>Composições Analíticas com Preço Unitário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</si>
</sst>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4" formatCode="_-&quot;R$&quot;\ * #,##0.00_-;\-&quot;R$&quot;\ * #,##0.00_-;_-&quot;R$&quot;\ * &quot;-&quot;??_-;_-@_-"/>
    <numFmt numFmtId="43" formatCode="_-* #,##0.00_-;\-* #,##0.00_-;_-* &quot;-&quot;??_-;_-@_-"/>
    <numFmt numFmtId="166" formatCode="#,##0.00\ %"/>
    <numFmt numFmtId="168" formatCode="#,##0.0000000"/>
    <numFmt numFmtId="169" formatCode="&quot; R$ &quot;* #,##0.00\ ;&quot;-R$ &quot;* #,##0.00\ ;&quot; R$ &quot;* \-#\ ;@\ "/>
    <numFmt numFmtId="170" formatCode="* #,##0.00\ ;\-* #,##0.00\ ;* \-#\ ;@\ "/>
    <numFmt numFmtId="171" formatCode="* #,##0.00\ ;* \(#,##0.00\);* \-#\ ;@\ "/>
    <numFmt numFmtId="172" formatCode="_(&quot;R$ &quot;* #,##0.00_);_(&quot;R$ &quot;* \(#,##0.00\);_(&quot;R$ &quot;* &quot;-&quot;??_);_(@_)"/>
    <numFmt numFmtId="173" formatCode="&quot; R$ &quot;* #,##0.00000\ ;&quot;-R$ &quot;* #,##0.00000\ ;&quot; R$ &quot;* \-#\ ;@\ "/>
    <numFmt numFmtId="174" formatCode="&quot;R$&quot;\ #,##0.00"/>
  </numFmts>
  <fonts count="44">
    <font>
      <sz val="11"/>
      <name val="Arial"/>
      <family val="1"/>
    </font>
    <font>
      <b/>
      <sz val="11"/>
      <name val="Arial"/>
      <family val="1"/>
    </font>
    <font>
      <b/>
      <sz val="11"/>
      <name val="Arial"/>
      <family val="1"/>
    </font>
    <font>
      <b/>
      <sz val="11"/>
      <name val="Arial"/>
      <family val="1"/>
    </font>
    <font>
      <b/>
      <sz val="11"/>
      <name val="Arial"/>
      <family val="1"/>
    </font>
    <font>
      <b/>
      <sz val="11"/>
      <name val="Arial"/>
      <family val="1"/>
    </font>
    <font>
      <b/>
      <sz val="10"/>
      <color rgb="FF000000"/>
      <name val="Arial"/>
      <family val="1"/>
    </font>
    <font>
      <b/>
      <sz val="10"/>
      <color rgb="FF000000"/>
      <name val="Arial"/>
      <family val="1"/>
    </font>
    <font>
      <b/>
      <sz val="10"/>
      <color rgb="FF000000"/>
      <name val="Arial"/>
      <family val="1"/>
    </font>
    <font>
      <b/>
      <sz val="10"/>
      <color rgb="FF000000"/>
      <name val="Arial"/>
      <family val="1"/>
    </font>
    <font>
      <b/>
      <sz val="10"/>
      <name val="Arial"/>
      <family val="1"/>
    </font>
    <font>
      <sz val="10"/>
      <color rgb="FF000000"/>
      <name val="Arial"/>
      <family val="1"/>
    </font>
    <font>
      <sz val="10"/>
      <color rgb="FF000000"/>
      <name val="Arial"/>
      <family val="1"/>
    </font>
    <font>
      <sz val="10"/>
      <color rgb="FF000000"/>
      <name val="Arial"/>
      <family val="1"/>
    </font>
    <font>
      <sz val="10"/>
      <color rgb="FF000000"/>
      <name val="Arial"/>
      <family val="1"/>
    </font>
    <font>
      <sz val="10"/>
      <color rgb="FF000000"/>
      <name val="Arial"/>
      <family val="1"/>
    </font>
    <font>
      <sz val="10"/>
      <name val="Arial"/>
      <family val="1"/>
    </font>
    <font>
      <b/>
      <sz val="10"/>
      <name val="Arial"/>
      <family val="1"/>
    </font>
    <font>
      <b/>
      <sz val="10"/>
      <name val="Arial"/>
      <family val="1"/>
    </font>
    <font>
      <b/>
      <sz val="10"/>
      <name val="Arial"/>
      <family val="1"/>
    </font>
    <font>
      <b/>
      <sz val="10"/>
      <name val="Arial"/>
      <family val="1"/>
    </font>
    <font>
      <sz val="10"/>
      <name val="Arial"/>
      <family val="1"/>
    </font>
    <font>
      <sz val="10"/>
      <name val="Arial"/>
      <family val="1"/>
    </font>
    <font>
      <sz val="11"/>
      <name val="Arial"/>
      <family val="1"/>
    </font>
    <font>
      <sz val="10"/>
      <color rgb="FF000000"/>
      <name val="Times New Roman"/>
      <family val="1"/>
    </font>
    <font>
      <sz val="11"/>
      <color indexed="8"/>
      <name val="Arial"/>
      <family val="2"/>
    </font>
    <font>
      <sz val="10"/>
      <name val="Arial"/>
      <family val="2"/>
    </font>
    <font>
      <sz val="9"/>
      <color indexed="8"/>
      <name val="Arial"/>
      <family val="2"/>
    </font>
    <font>
      <sz val="9"/>
      <color indexed="8"/>
      <name val="Calibri"/>
      <family val="2"/>
    </font>
    <font>
      <sz val="9"/>
      <color indexed="8"/>
      <name val="Inherit"/>
    </font>
    <font>
      <sz val="8"/>
      <color indexed="8"/>
      <name val="Arial"/>
      <family val="2"/>
    </font>
    <font>
      <sz val="10"/>
      <color indexed="8"/>
      <name val="Arial"/>
      <family val="2"/>
    </font>
    <font>
      <b/>
      <sz val="9"/>
      <color indexed="8"/>
      <name val="Arial"/>
      <family val="2"/>
    </font>
    <font>
      <b/>
      <sz val="9"/>
      <color indexed="8"/>
      <name val="Calibri"/>
      <family val="2"/>
    </font>
    <font>
      <b/>
      <sz val="10"/>
      <color indexed="8"/>
      <name val="Calibri"/>
      <family val="2"/>
    </font>
    <font>
      <b/>
      <sz val="16"/>
      <color indexed="8"/>
      <name val="Calibri"/>
      <family val="2"/>
    </font>
    <font>
      <b/>
      <sz val="10"/>
      <color theme="0"/>
      <name val="Calibri"/>
      <family val="2"/>
    </font>
    <font>
      <sz val="10"/>
      <color indexed="8"/>
      <name val="Calibri"/>
      <family val="2"/>
    </font>
    <font>
      <b/>
      <sz val="10"/>
      <name val="Calibri"/>
      <family val="2"/>
      <scheme val="minor"/>
    </font>
    <font>
      <b/>
      <sz val="14"/>
      <color indexed="8"/>
      <name val="Calibri"/>
      <family val="2"/>
    </font>
    <font>
      <sz val="10"/>
      <name val="Calibri"/>
      <family val="2"/>
      <scheme val="minor"/>
    </font>
    <font>
      <b/>
      <i/>
      <sz val="10"/>
      <name val="Calibri"/>
      <family val="2"/>
      <scheme val="minor"/>
    </font>
    <font>
      <u/>
      <sz val="11"/>
      <color theme="10"/>
      <name val="Arial"/>
      <family val="1"/>
    </font>
    <font>
      <sz val="10"/>
      <name val="Calibri  "/>
    </font>
  </fonts>
  <fills count="38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D8ECF6"/>
      </patternFill>
    </fill>
    <fill>
      <patternFill patternType="solid">
        <fgColor rgb="FFD8ECF6"/>
      </patternFill>
    </fill>
    <fill>
      <patternFill patternType="solid">
        <fgColor rgb="FFD8ECF6"/>
      </patternFill>
    </fill>
    <fill>
      <patternFill patternType="solid">
        <fgColor rgb="FFD8ECF6"/>
      </patternFill>
    </fill>
    <fill>
      <patternFill patternType="solid">
        <fgColor rgb="FFDFF0D8"/>
      </patternFill>
    </fill>
    <fill>
      <patternFill patternType="solid">
        <fgColor rgb="FFDFF0D8"/>
      </patternFill>
    </fill>
    <fill>
      <patternFill patternType="solid">
        <fgColor rgb="FFDFF0D8"/>
      </patternFill>
    </fill>
    <fill>
      <patternFill patternType="solid">
        <fgColor rgb="FFDFF0D8"/>
      </patternFill>
    </fill>
    <fill>
      <patternFill patternType="solid">
        <fgColor rgb="FFDFF0D8"/>
      </patternFill>
    </fill>
    <fill>
      <patternFill patternType="solid">
        <fgColor rgb="FFD6D6D6"/>
      </patternFill>
    </fill>
    <fill>
      <patternFill patternType="solid">
        <fgColor rgb="FFEFEFE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D8ECF6"/>
      </patternFill>
    </fill>
    <fill>
      <patternFill patternType="solid">
        <fgColor rgb="FFDFF0D8"/>
      </patternFill>
    </fill>
    <fill>
      <patternFill patternType="solid">
        <fgColor rgb="FFFFFFFF"/>
      </patternFill>
    </fill>
    <fill>
      <patternFill patternType="solid">
        <fgColor indexed="9"/>
        <bgColor indexed="26"/>
      </patternFill>
    </fill>
    <fill>
      <patternFill patternType="solid">
        <fgColor theme="6" tint="0.39997558519241921"/>
        <bgColor indexed="27"/>
      </patternFill>
    </fill>
    <fill>
      <patternFill patternType="solid">
        <fgColor theme="0"/>
        <bgColor indexed="22"/>
      </patternFill>
    </fill>
    <fill>
      <patternFill patternType="solid">
        <fgColor indexed="43"/>
        <bgColor indexed="34"/>
      </patternFill>
    </fill>
    <fill>
      <patternFill patternType="solid">
        <fgColor theme="9" tint="0.39997558519241921"/>
        <bgColor indexed="34"/>
      </patternFill>
    </fill>
    <fill>
      <patternFill patternType="solid">
        <fgColor theme="0" tint="-0.14999847407452621"/>
        <bgColor indexed="22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39997558519241921"/>
        <bgColor indexed="22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6" tint="0.39997558519241921"/>
        <bgColor indexed="64"/>
      </patternFill>
    </fill>
  </fills>
  <borders count="48">
    <border>
      <left/>
      <right/>
      <top/>
      <bottom/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/>
      <right/>
      <top style="thick">
        <color rgb="FF000000"/>
      </top>
      <bottom/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/>
      <right/>
      <top/>
      <bottom style="thick">
        <color rgb="FF0092F6"/>
      </bottom>
      <diagonal/>
    </border>
    <border>
      <left/>
      <right/>
      <top/>
      <bottom style="thick">
        <color rgb="FFFF5500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medium">
        <color indexed="64"/>
      </left>
      <right/>
      <top style="thin">
        <color indexed="8"/>
      </top>
      <bottom/>
      <diagonal/>
    </border>
    <border>
      <left/>
      <right style="medium">
        <color indexed="64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 style="thin">
        <color indexed="8"/>
      </right>
      <top style="thin">
        <color indexed="8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2">
    <xf numFmtId="0" fontId="0" fillId="0" borderId="0"/>
    <xf numFmtId="44" fontId="23" fillId="0" borderId="0" applyFont="0" applyFill="0" applyBorder="0" applyAlignment="0" applyProtection="0"/>
    <xf numFmtId="0" fontId="24" fillId="0" borderId="0"/>
    <xf numFmtId="0" fontId="25" fillId="0" borderId="0"/>
    <xf numFmtId="0" fontId="26" fillId="0" borderId="0"/>
    <xf numFmtId="170" fontId="26" fillId="0" borderId="0" applyFill="0" applyBorder="0" applyProtection="0"/>
    <xf numFmtId="172" fontId="26" fillId="0" borderId="0" applyFont="0" applyFill="0" applyBorder="0" applyAlignment="0" applyProtection="0"/>
    <xf numFmtId="9" fontId="26" fillId="0" borderId="0" applyFill="0" applyBorder="0" applyProtection="0"/>
    <xf numFmtId="0" fontId="26" fillId="0" borderId="0"/>
    <xf numFmtId="0" fontId="24" fillId="0" borderId="0"/>
    <xf numFmtId="44" fontId="24" fillId="0" borderId="0" applyFont="0" applyFill="0" applyBorder="0" applyAlignment="0" applyProtection="0"/>
    <xf numFmtId="0" fontId="42" fillId="0" borderId="0" applyNumberFormat="0" applyFill="0" applyBorder="0" applyAlignment="0" applyProtection="0"/>
  </cellStyleXfs>
  <cellXfs count="247">
    <xf numFmtId="0" fontId="0" fillId="0" borderId="0" xfId="0"/>
    <xf numFmtId="0" fontId="1" fillId="2" borderId="0" xfId="0" applyFont="1" applyFill="1" applyAlignment="1">
      <alignment horizontal="left" vertical="top" wrapText="1"/>
    </xf>
    <xf numFmtId="0" fontId="5" fillId="6" borderId="3" xfId="0" applyFont="1" applyFill="1" applyBorder="1" applyAlignment="1">
      <alignment horizontal="right" vertical="top" wrapText="1"/>
    </xf>
    <xf numFmtId="0" fontId="6" fillId="7" borderId="4" xfId="0" applyFont="1" applyFill="1" applyBorder="1" applyAlignment="1">
      <alignment horizontal="left" vertical="top" wrapText="1"/>
    </xf>
    <xf numFmtId="0" fontId="7" fillId="8" borderId="5" xfId="0" applyFont="1" applyFill="1" applyBorder="1" applyAlignment="1">
      <alignment horizontal="right" vertical="top" wrapText="1"/>
    </xf>
    <xf numFmtId="4" fontId="8" fillId="9" borderId="6" xfId="0" applyNumberFormat="1" applyFont="1" applyFill="1" applyBorder="1" applyAlignment="1">
      <alignment horizontal="right" vertical="top" wrapText="1"/>
    </xf>
    <xf numFmtId="166" fontId="9" fillId="10" borderId="7" xfId="0" applyNumberFormat="1" applyFont="1" applyFill="1" applyBorder="1" applyAlignment="1">
      <alignment horizontal="right" vertical="top" wrapText="1"/>
    </xf>
    <xf numFmtId="0" fontId="11" fillId="11" borderId="8" xfId="0" applyFont="1" applyFill="1" applyBorder="1" applyAlignment="1">
      <alignment horizontal="left" vertical="top" wrapText="1"/>
    </xf>
    <xf numFmtId="0" fontId="12" fillId="12" borderId="9" xfId="0" applyFont="1" applyFill="1" applyBorder="1" applyAlignment="1">
      <alignment horizontal="center" vertical="top" wrapText="1"/>
    </xf>
    <xf numFmtId="0" fontId="13" fillId="13" borderId="10" xfId="0" applyFont="1" applyFill="1" applyBorder="1" applyAlignment="1">
      <alignment horizontal="right" vertical="top" wrapText="1"/>
    </xf>
    <xf numFmtId="4" fontId="14" fillId="14" borderId="11" xfId="0" applyNumberFormat="1" applyFont="1" applyFill="1" applyBorder="1" applyAlignment="1">
      <alignment horizontal="right" vertical="top" wrapText="1"/>
    </xf>
    <xf numFmtId="166" fontId="15" fillId="15" borderId="12" xfId="0" applyNumberFormat="1" applyFont="1" applyFill="1" applyBorder="1" applyAlignment="1">
      <alignment horizontal="right" vertical="top" wrapText="1"/>
    </xf>
    <xf numFmtId="0" fontId="17" fillId="18" borderId="0" xfId="0" applyFont="1" applyFill="1" applyAlignment="1">
      <alignment horizontal="left" vertical="top" wrapText="1"/>
    </xf>
    <xf numFmtId="0" fontId="18" fillId="19" borderId="0" xfId="0" applyFont="1" applyFill="1" applyAlignment="1">
      <alignment horizontal="center" vertical="top" wrapText="1"/>
    </xf>
    <xf numFmtId="0" fontId="19" fillId="20" borderId="0" xfId="0" applyFont="1" applyFill="1" applyAlignment="1">
      <alignment horizontal="right" vertical="top" wrapText="1"/>
    </xf>
    <xf numFmtId="0" fontId="21" fillId="22" borderId="0" xfId="0" applyFont="1" applyFill="1" applyAlignment="1">
      <alignment horizontal="left" vertical="top" wrapText="1"/>
    </xf>
    <xf numFmtId="0" fontId="22" fillId="23" borderId="0" xfId="0" applyFont="1" applyFill="1" applyAlignment="1">
      <alignment horizontal="center" vertical="top" wrapText="1"/>
    </xf>
    <xf numFmtId="0" fontId="1" fillId="2" borderId="0" xfId="0" applyFont="1" applyFill="1" applyAlignment="1">
      <alignment horizontal="left" vertical="top" wrapText="1"/>
    </xf>
    <xf numFmtId="0" fontId="17" fillId="18" borderId="0" xfId="0" applyFont="1" applyFill="1" applyAlignment="1">
      <alignment horizontal="left" vertical="top" wrapText="1"/>
    </xf>
    <xf numFmtId="0" fontId="2" fillId="3" borderId="0" xfId="0" applyFont="1" applyFill="1" applyAlignment="1">
      <alignment horizontal="center" wrapText="1"/>
    </xf>
    <xf numFmtId="0" fontId="0" fillId="0" borderId="0" xfId="0"/>
    <xf numFmtId="0" fontId="3" fillId="4" borderId="1" xfId="0" applyFont="1" applyFill="1" applyBorder="1" applyAlignment="1">
      <alignment horizontal="left" vertical="top" wrapText="1"/>
    </xf>
    <xf numFmtId="0" fontId="5" fillId="6" borderId="3" xfId="0" applyFont="1" applyFill="1" applyBorder="1" applyAlignment="1">
      <alignment horizontal="right" vertical="top" wrapText="1"/>
    </xf>
    <xf numFmtId="0" fontId="4" fillId="5" borderId="2" xfId="0" applyFont="1" applyFill="1" applyBorder="1" applyAlignment="1">
      <alignment horizontal="center" vertical="top" wrapText="1"/>
    </xf>
    <xf numFmtId="0" fontId="19" fillId="20" borderId="0" xfId="0" applyFont="1" applyFill="1" applyAlignment="1">
      <alignment horizontal="right" vertical="top" wrapText="1"/>
    </xf>
    <xf numFmtId="4" fontId="20" fillId="21" borderId="0" xfId="0" applyNumberFormat="1" applyFont="1" applyFill="1" applyAlignment="1">
      <alignment horizontal="right" vertical="top" wrapText="1"/>
    </xf>
    <xf numFmtId="0" fontId="22" fillId="23" borderId="0" xfId="0" applyFont="1" applyFill="1" applyAlignment="1">
      <alignment horizontal="center" vertical="top" wrapText="1"/>
    </xf>
    <xf numFmtId="0" fontId="10" fillId="18" borderId="0" xfId="0" applyFont="1" applyFill="1" applyAlignment="1">
      <alignment horizontal="left" vertical="top" wrapText="1"/>
    </xf>
    <xf numFmtId="0" fontId="10" fillId="18" borderId="0" xfId="0" applyFont="1" applyFill="1" applyAlignment="1">
      <alignment horizontal="center" vertical="center" wrapText="1"/>
    </xf>
    <xf numFmtId="0" fontId="11" fillId="12" borderId="9" xfId="0" applyFont="1" applyFill="1" applyBorder="1" applyAlignment="1">
      <alignment horizontal="center" vertical="top" wrapText="1"/>
    </xf>
    <xf numFmtId="0" fontId="16" fillId="26" borderId="0" xfId="0" applyFont="1" applyFill="1" applyAlignment="1">
      <alignment horizontal="center" vertical="top" wrapText="1"/>
    </xf>
    <xf numFmtId="0" fontId="10" fillId="26" borderId="0" xfId="0" applyFont="1" applyFill="1" applyAlignment="1">
      <alignment horizontal="center" vertical="top" wrapText="1"/>
    </xf>
    <xf numFmtId="0" fontId="16" fillId="26" borderId="0" xfId="0" applyFont="1" applyFill="1" applyAlignment="1">
      <alignment horizontal="center" vertical="top" wrapText="1"/>
    </xf>
    <xf numFmtId="0" fontId="11" fillId="25" borderId="14" xfId="0" applyFont="1" applyFill="1" applyBorder="1" applyAlignment="1">
      <alignment horizontal="left" vertical="top" wrapText="1"/>
    </xf>
    <xf numFmtId="0" fontId="11" fillId="25" borderId="14" xfId="0" applyFont="1" applyFill="1" applyBorder="1" applyAlignment="1">
      <alignment horizontal="right" vertical="top" wrapText="1"/>
    </xf>
    <xf numFmtId="0" fontId="11" fillId="25" borderId="14" xfId="0" applyFont="1" applyFill="1" applyBorder="1" applyAlignment="1">
      <alignment horizontal="center" vertical="top" wrapText="1"/>
    </xf>
    <xf numFmtId="0" fontId="6" fillId="24" borderId="14" xfId="0" applyFont="1" applyFill="1" applyBorder="1" applyAlignment="1">
      <alignment horizontal="left" vertical="top" wrapText="1"/>
    </xf>
    <xf numFmtId="0" fontId="6" fillId="24" borderId="14" xfId="0" applyFont="1" applyFill="1" applyBorder="1" applyAlignment="1">
      <alignment horizontal="right" vertical="top" wrapText="1"/>
    </xf>
    <xf numFmtId="0" fontId="6" fillId="24" borderId="14" xfId="0" applyFont="1" applyFill="1" applyBorder="1" applyAlignment="1">
      <alignment horizontal="center" vertical="top" wrapText="1"/>
    </xf>
    <xf numFmtId="0" fontId="1" fillId="26" borderId="14" xfId="0" applyFont="1" applyFill="1" applyBorder="1" applyAlignment="1">
      <alignment horizontal="left" vertical="top" wrapText="1"/>
    </xf>
    <xf numFmtId="0" fontId="1" fillId="26" borderId="14" xfId="0" applyFont="1" applyFill="1" applyBorder="1" applyAlignment="1">
      <alignment horizontal="right" vertical="top" wrapText="1"/>
    </xf>
    <xf numFmtId="0" fontId="1" fillId="26" borderId="14" xfId="0" applyFont="1" applyFill="1" applyBorder="1" applyAlignment="1">
      <alignment horizontal="center" vertical="top" wrapText="1"/>
    </xf>
    <xf numFmtId="0" fontId="1" fillId="26" borderId="0" xfId="0" applyFont="1" applyFill="1" applyAlignment="1">
      <alignment horizontal="center" wrapText="1"/>
    </xf>
    <xf numFmtId="0" fontId="10" fillId="26" borderId="0" xfId="0" applyFont="1" applyFill="1" applyAlignment="1">
      <alignment horizontal="left" vertical="top" wrapText="1"/>
    </xf>
    <xf numFmtId="0" fontId="10" fillId="26" borderId="0" xfId="0" applyFont="1" applyFill="1" applyAlignment="1">
      <alignment horizontal="center" vertical="center" wrapText="1"/>
    </xf>
    <xf numFmtId="0" fontId="1" fillId="26" borderId="0" xfId="0" applyFont="1" applyFill="1" applyAlignment="1">
      <alignment horizontal="left" vertical="top" wrapText="1"/>
    </xf>
    <xf numFmtId="0" fontId="24" fillId="0" borderId="0" xfId="2"/>
    <xf numFmtId="0" fontId="24" fillId="0" borderId="0" xfId="2" applyAlignment="1">
      <alignment horizontal="center" vertical="center"/>
    </xf>
    <xf numFmtId="0" fontId="25" fillId="0" borderId="0" xfId="3"/>
    <xf numFmtId="0" fontId="25" fillId="27" borderId="0" xfId="3" applyFill="1"/>
    <xf numFmtId="0" fontId="25" fillId="27" borderId="0" xfId="3" applyFill="1" applyAlignment="1">
      <alignment horizontal="center" vertical="center"/>
    </xf>
    <xf numFmtId="0" fontId="27" fillId="27" borderId="0" xfId="4" applyFont="1" applyFill="1"/>
    <xf numFmtId="10" fontId="28" fillId="27" borderId="0" xfId="4" applyNumberFormat="1" applyFont="1" applyFill="1" applyAlignment="1">
      <alignment vertical="center"/>
    </xf>
    <xf numFmtId="0" fontId="28" fillId="27" borderId="0" xfId="4" applyFont="1" applyFill="1" applyAlignment="1">
      <alignment vertical="center"/>
    </xf>
    <xf numFmtId="0" fontId="28" fillId="27" borderId="0" xfId="4" applyFont="1" applyFill="1" applyAlignment="1">
      <alignment horizontal="center" vertical="center"/>
    </xf>
    <xf numFmtId="0" fontId="28" fillId="27" borderId="0" xfId="4" applyFont="1" applyFill="1" applyAlignment="1">
      <alignment horizontal="left" vertical="center" wrapText="1"/>
    </xf>
    <xf numFmtId="0" fontId="28" fillId="27" borderId="0" xfId="4" applyFont="1" applyFill="1" applyAlignment="1">
      <alignment horizontal="left"/>
    </xf>
    <xf numFmtId="0" fontId="29" fillId="27" borderId="0" xfId="4" applyFont="1" applyFill="1"/>
    <xf numFmtId="169" fontId="28" fillId="27" borderId="0" xfId="4" applyNumberFormat="1" applyFont="1" applyFill="1" applyAlignment="1">
      <alignment vertical="center"/>
    </xf>
    <xf numFmtId="169" fontId="28" fillId="27" borderId="0" xfId="4" applyNumberFormat="1" applyFont="1" applyFill="1" applyAlignment="1">
      <alignment horizontal="center" vertical="center"/>
    </xf>
    <xf numFmtId="171" fontId="30" fillId="0" borderId="0" xfId="5" applyNumberFormat="1" applyFont="1" applyFill="1" applyBorder="1" applyProtection="1"/>
    <xf numFmtId="173" fontId="28" fillId="27" borderId="0" xfId="6" applyNumberFormat="1" applyFont="1" applyFill="1" applyBorder="1" applyAlignment="1" applyProtection="1">
      <alignment vertical="center"/>
    </xf>
    <xf numFmtId="171" fontId="31" fillId="27" borderId="0" xfId="5" applyNumberFormat="1" applyFont="1" applyFill="1" applyBorder="1" applyProtection="1"/>
    <xf numFmtId="0" fontId="32" fillId="27" borderId="0" xfId="4" applyFont="1" applyFill="1"/>
    <xf numFmtId="0" fontId="33" fillId="27" borderId="0" xfId="4" applyFont="1" applyFill="1" applyAlignment="1">
      <alignment vertical="center"/>
    </xf>
    <xf numFmtId="9" fontId="31" fillId="27" borderId="0" xfId="7" applyFont="1" applyFill="1" applyBorder="1" applyProtection="1"/>
    <xf numFmtId="0" fontId="33" fillId="27" borderId="0" xfId="4" applyFont="1" applyFill="1" applyAlignment="1">
      <alignment horizontal="center" vertical="center"/>
    </xf>
    <xf numFmtId="0" fontId="27" fillId="27" borderId="0" xfId="4" applyFont="1" applyFill="1" applyAlignment="1">
      <alignment vertical="center"/>
    </xf>
    <xf numFmtId="0" fontId="33" fillId="27" borderId="0" xfId="4" applyFont="1" applyFill="1" applyAlignment="1">
      <alignment horizontal="left"/>
    </xf>
    <xf numFmtId="170" fontId="28" fillId="27" borderId="0" xfId="3" applyNumberFormat="1" applyFont="1" applyFill="1"/>
    <xf numFmtId="0" fontId="28" fillId="27" borderId="0" xfId="3" applyFont="1" applyFill="1"/>
    <xf numFmtId="0" fontId="28" fillId="27" borderId="0" xfId="3" applyFont="1" applyFill="1" applyAlignment="1">
      <alignment horizontal="center" vertical="center"/>
    </xf>
    <xf numFmtId="10" fontId="34" fillId="28" borderId="17" xfId="5" applyNumberFormat="1" applyFont="1" applyFill="1" applyBorder="1" applyAlignment="1" applyProtection="1">
      <alignment horizontal="center" vertical="center"/>
      <protection hidden="1"/>
    </xf>
    <xf numFmtId="10" fontId="34" fillId="28" borderId="18" xfId="5" applyNumberFormat="1" applyFont="1" applyFill="1" applyBorder="1" applyAlignment="1" applyProtection="1">
      <alignment horizontal="center" vertical="center"/>
      <protection hidden="1"/>
    </xf>
    <xf numFmtId="0" fontId="34" fillId="28" borderId="18" xfId="7" applyNumberFormat="1" applyFont="1" applyFill="1" applyBorder="1" applyAlignment="1" applyProtection="1">
      <alignment horizontal="center"/>
    </xf>
    <xf numFmtId="0" fontId="34" fillId="29" borderId="18" xfId="7" applyNumberFormat="1" applyFont="1" applyFill="1" applyBorder="1" applyAlignment="1" applyProtection="1">
      <alignment horizontal="center"/>
    </xf>
    <xf numFmtId="10" fontId="35" fillId="29" borderId="18" xfId="7" applyNumberFormat="1" applyFont="1" applyFill="1" applyBorder="1" applyAlignment="1" applyProtection="1">
      <alignment horizontal="center" vertical="center"/>
    </xf>
    <xf numFmtId="0" fontId="34" fillId="29" borderId="18" xfId="4" applyFont="1" applyFill="1" applyBorder="1" applyAlignment="1" applyProtection="1">
      <alignment vertical="center"/>
      <protection hidden="1"/>
    </xf>
    <xf numFmtId="0" fontId="34" fillId="29" borderId="18" xfId="4" applyFont="1" applyFill="1" applyBorder="1" applyAlignment="1" applyProtection="1">
      <alignment horizontal="center" vertical="center"/>
      <protection hidden="1"/>
    </xf>
    <xf numFmtId="0" fontId="34" fillId="29" borderId="19" xfId="4" applyFont="1" applyFill="1" applyBorder="1" applyAlignment="1" applyProtection="1">
      <alignment horizontal="center" vertical="center"/>
      <protection hidden="1"/>
    </xf>
    <xf numFmtId="0" fontId="33" fillId="27" borderId="0" xfId="4" applyFont="1" applyFill="1" applyAlignment="1" applyProtection="1">
      <alignment horizontal="left" vertical="center"/>
      <protection hidden="1"/>
    </xf>
    <xf numFmtId="10" fontId="34" fillId="30" borderId="20" xfId="5" applyNumberFormat="1" applyFont="1" applyFill="1" applyBorder="1" applyAlignment="1" applyProtection="1">
      <alignment horizontal="center" vertical="center"/>
      <protection hidden="1"/>
    </xf>
    <xf numFmtId="10" fontId="34" fillId="30" borderId="21" xfId="5" applyNumberFormat="1" applyFont="1" applyFill="1" applyBorder="1" applyAlignment="1" applyProtection="1">
      <alignment horizontal="center" vertical="center"/>
      <protection hidden="1"/>
    </xf>
    <xf numFmtId="0" fontId="34" fillId="30" borderId="21" xfId="7" applyNumberFormat="1" applyFont="1" applyFill="1" applyBorder="1" applyAlignment="1" applyProtection="1">
      <alignment horizontal="center"/>
    </xf>
    <xf numFmtId="0" fontId="34" fillId="29" borderId="22" xfId="4" applyFont="1" applyFill="1" applyBorder="1" applyAlignment="1" applyProtection="1">
      <alignment horizontal="left" vertical="center"/>
      <protection hidden="1"/>
    </xf>
    <xf numFmtId="0" fontId="34" fillId="29" borderId="21" xfId="4" applyFont="1" applyFill="1" applyBorder="1" applyAlignment="1" applyProtection="1">
      <alignment horizontal="center" vertical="center"/>
      <protection hidden="1"/>
    </xf>
    <xf numFmtId="169" fontId="34" fillId="29" borderId="21" xfId="4" applyNumberFormat="1" applyFont="1" applyFill="1" applyBorder="1" applyAlignment="1" applyProtection="1">
      <alignment horizontal="left" vertical="center"/>
      <protection hidden="1"/>
    </xf>
    <xf numFmtId="0" fontId="34" fillId="29" borderId="23" xfId="4" applyFont="1" applyFill="1" applyBorder="1" applyAlignment="1" applyProtection="1">
      <alignment horizontal="center" vertical="center"/>
      <protection hidden="1"/>
    </xf>
    <xf numFmtId="0" fontId="34" fillId="29" borderId="24" xfId="4" applyFont="1" applyFill="1" applyBorder="1" applyAlignment="1" applyProtection="1">
      <alignment horizontal="center" vertical="center"/>
      <protection hidden="1"/>
    </xf>
    <xf numFmtId="0" fontId="34" fillId="29" borderId="25" xfId="7" applyNumberFormat="1" applyFont="1" applyFill="1" applyBorder="1" applyAlignment="1" applyProtection="1">
      <alignment horizontal="center" wrapText="1"/>
    </xf>
    <xf numFmtId="0" fontId="34" fillId="29" borderId="26" xfId="7" applyNumberFormat="1" applyFont="1" applyFill="1" applyBorder="1" applyAlignment="1" applyProtection="1">
      <alignment horizontal="center" wrapText="1"/>
    </xf>
    <xf numFmtId="0" fontId="34" fillId="29" borderId="22" xfId="7" applyNumberFormat="1" applyFont="1" applyFill="1" applyBorder="1" applyAlignment="1" applyProtection="1">
      <alignment horizontal="center" wrapText="1"/>
    </xf>
    <xf numFmtId="0" fontId="34" fillId="29" borderId="22" xfId="4" applyFont="1" applyFill="1" applyBorder="1" applyAlignment="1" applyProtection="1">
      <alignment vertical="center"/>
      <protection hidden="1"/>
    </xf>
    <xf numFmtId="169" fontId="34" fillId="29" borderId="21" xfId="6" applyNumberFormat="1" applyFont="1" applyFill="1" applyBorder="1" applyAlignment="1" applyProtection="1">
      <alignment vertical="center"/>
      <protection hidden="1"/>
    </xf>
    <xf numFmtId="0" fontId="34" fillId="29" borderId="22" xfId="4" applyFont="1" applyFill="1" applyBorder="1" applyAlignment="1" applyProtection="1">
      <alignment horizontal="center" vertical="center"/>
      <protection hidden="1"/>
    </xf>
    <xf numFmtId="0" fontId="34" fillId="29" borderId="27" xfId="4" applyFont="1" applyFill="1" applyBorder="1" applyAlignment="1" applyProtection="1">
      <alignment horizontal="center" vertical="center"/>
      <protection hidden="1"/>
    </xf>
    <xf numFmtId="169" fontId="30" fillId="0" borderId="0" xfId="3" applyNumberFormat="1" applyFont="1"/>
    <xf numFmtId="0" fontId="33" fillId="0" borderId="0" xfId="4" applyFont="1" applyAlignment="1" applyProtection="1">
      <alignment vertical="center"/>
      <protection hidden="1"/>
    </xf>
    <xf numFmtId="2" fontId="36" fillId="31" borderId="20" xfId="4" applyNumberFormat="1" applyFont="1" applyFill="1" applyBorder="1" applyAlignment="1" applyProtection="1">
      <alignment horizontal="center" vertical="center"/>
      <protection hidden="1"/>
    </xf>
    <xf numFmtId="2" fontId="36" fillId="31" borderId="21" xfId="4" applyNumberFormat="1" applyFont="1" applyFill="1" applyBorder="1" applyAlignment="1" applyProtection="1">
      <alignment horizontal="center" vertical="center"/>
      <protection hidden="1"/>
    </xf>
    <xf numFmtId="10" fontId="34" fillId="31" borderId="28" xfId="7" applyNumberFormat="1" applyFont="1" applyFill="1" applyBorder="1" applyProtection="1"/>
    <xf numFmtId="10" fontId="34" fillId="31" borderId="23" xfId="7" applyNumberFormat="1" applyFont="1" applyFill="1" applyBorder="1" applyAlignment="1" applyProtection="1">
      <alignment horizontal="center" vertical="center"/>
    </xf>
    <xf numFmtId="169" fontId="37" fillId="27" borderId="29" xfId="4" applyNumberFormat="1" applyFont="1" applyFill="1" applyBorder="1" applyAlignment="1" applyProtection="1">
      <alignment vertical="center"/>
      <protection hidden="1"/>
    </xf>
    <xf numFmtId="0" fontId="37" fillId="27" borderId="23" xfId="4" applyFont="1" applyFill="1" applyBorder="1" applyAlignment="1" applyProtection="1">
      <alignment vertical="center" wrapText="1"/>
      <protection hidden="1"/>
    </xf>
    <xf numFmtId="0" fontId="37" fillId="27" borderId="30" xfId="4" applyFont="1" applyFill="1" applyBorder="1" applyAlignment="1" applyProtection="1">
      <alignment horizontal="center" vertical="center"/>
      <protection hidden="1"/>
    </xf>
    <xf numFmtId="10" fontId="28" fillId="27" borderId="0" xfId="4" applyNumberFormat="1" applyFont="1" applyFill="1" applyAlignment="1" applyProtection="1">
      <alignment horizontal="left" vertical="top"/>
      <protection hidden="1"/>
    </xf>
    <xf numFmtId="2" fontId="37" fillId="27" borderId="31" xfId="4" applyNumberFormat="1" applyFont="1" applyFill="1" applyBorder="1" applyAlignment="1" applyProtection="1">
      <alignment vertical="top"/>
      <protection hidden="1"/>
    </xf>
    <xf numFmtId="10" fontId="37" fillId="27" borderId="0" xfId="4" applyNumberFormat="1" applyFont="1" applyFill="1" applyAlignment="1" applyProtection="1">
      <alignment horizontal="left" vertical="top"/>
      <protection hidden="1"/>
    </xf>
    <xf numFmtId="2" fontId="37" fillId="27" borderId="28" xfId="4" applyNumberFormat="1" applyFont="1" applyFill="1" applyBorder="1" applyAlignment="1" applyProtection="1">
      <alignment vertical="top"/>
      <protection hidden="1"/>
    </xf>
    <xf numFmtId="10" fontId="34" fillId="31" borderId="32" xfId="7" applyNumberFormat="1" applyFont="1" applyFill="1" applyBorder="1" applyProtection="1"/>
    <xf numFmtId="10" fontId="34" fillId="31" borderId="0" xfId="7" applyNumberFormat="1" applyFont="1" applyFill="1" applyBorder="1" applyAlignment="1" applyProtection="1">
      <alignment horizontal="center" vertical="center"/>
    </xf>
    <xf numFmtId="169" fontId="37" fillId="27" borderId="21" xfId="4" applyNumberFormat="1" applyFont="1" applyFill="1" applyBorder="1" applyAlignment="1" applyProtection="1">
      <alignment vertical="center"/>
      <protection hidden="1"/>
    </xf>
    <xf numFmtId="0" fontId="37" fillId="27" borderId="33" xfId="4" applyFont="1" applyFill="1" applyBorder="1" applyAlignment="1" applyProtection="1">
      <alignment horizontal="center" vertical="center"/>
      <protection hidden="1"/>
    </xf>
    <xf numFmtId="10" fontId="34" fillId="31" borderId="22" xfId="7" applyNumberFormat="1" applyFont="1" applyFill="1" applyBorder="1" applyAlignment="1" applyProtection="1">
      <alignment horizontal="center" vertical="center"/>
    </xf>
    <xf numFmtId="0" fontId="37" fillId="27" borderId="22" xfId="4" applyFont="1" applyFill="1" applyBorder="1" applyAlignment="1" applyProtection="1">
      <alignment vertical="center"/>
      <protection hidden="1"/>
    </xf>
    <xf numFmtId="10" fontId="34" fillId="27" borderId="31" xfId="7" applyNumberFormat="1" applyFont="1" applyFill="1" applyBorder="1" applyAlignment="1" applyProtection="1">
      <alignment horizontal="center" vertical="center"/>
      <protection hidden="1"/>
    </xf>
    <xf numFmtId="10" fontId="34" fillId="27" borderId="0" xfId="7" applyNumberFormat="1" applyFont="1" applyFill="1" applyBorder="1" applyAlignment="1" applyProtection="1">
      <alignment horizontal="center" vertical="center"/>
      <protection hidden="1"/>
    </xf>
    <xf numFmtId="10" fontId="34" fillId="31" borderId="32" xfId="5" applyNumberFormat="1" applyFont="1" applyFill="1" applyBorder="1" applyAlignment="1" applyProtection="1">
      <alignment horizontal="center" vertical="center"/>
      <protection hidden="1"/>
    </xf>
    <xf numFmtId="169" fontId="34" fillId="32" borderId="32" xfId="6" applyNumberFormat="1" applyFont="1" applyFill="1" applyBorder="1" applyAlignment="1" applyProtection="1">
      <alignment vertical="center"/>
    </xf>
    <xf numFmtId="0" fontId="38" fillId="33" borderId="34" xfId="8" applyFont="1" applyFill="1" applyBorder="1" applyAlignment="1" applyProtection="1">
      <alignment horizontal="left" vertical="center"/>
      <protection hidden="1"/>
    </xf>
    <xf numFmtId="0" fontId="34" fillId="32" borderId="35" xfId="4" applyFont="1" applyFill="1" applyBorder="1" applyAlignment="1" applyProtection="1">
      <alignment horizontal="center" vertical="center"/>
      <protection hidden="1"/>
    </xf>
    <xf numFmtId="10" fontId="34" fillId="32" borderId="20" xfId="5" applyNumberFormat="1" applyFont="1" applyFill="1" applyBorder="1" applyAlignment="1" applyProtection="1">
      <alignment horizontal="center" vertical="center"/>
      <protection hidden="1"/>
    </xf>
    <xf numFmtId="10" fontId="34" fillId="32" borderId="21" xfId="5" applyNumberFormat="1" applyFont="1" applyFill="1" applyBorder="1" applyAlignment="1" applyProtection="1">
      <alignment horizontal="center" vertical="center"/>
      <protection hidden="1"/>
    </xf>
    <xf numFmtId="0" fontId="34" fillId="32" borderId="21" xfId="7" applyNumberFormat="1" applyFont="1" applyFill="1" applyBorder="1" applyAlignment="1" applyProtection="1">
      <alignment horizontal="center"/>
    </xf>
    <xf numFmtId="10" fontId="34" fillId="31" borderId="21" xfId="7" applyNumberFormat="1" applyFont="1" applyFill="1" applyBorder="1" applyProtection="1"/>
    <xf numFmtId="10" fontId="34" fillId="34" borderId="21" xfId="5" applyNumberFormat="1" applyFont="1" applyFill="1" applyBorder="1" applyAlignment="1" applyProtection="1">
      <alignment horizontal="center" vertical="center"/>
      <protection hidden="1"/>
    </xf>
    <xf numFmtId="169" fontId="34" fillId="32" borderId="21" xfId="6" applyNumberFormat="1" applyFont="1" applyFill="1" applyBorder="1" applyAlignment="1" applyProtection="1">
      <alignment vertical="center"/>
    </xf>
    <xf numFmtId="0" fontId="34" fillId="32" borderId="33" xfId="4" applyFont="1" applyFill="1" applyBorder="1" applyAlignment="1" applyProtection="1">
      <alignment horizontal="center" vertical="center"/>
      <protection hidden="1"/>
    </xf>
    <xf numFmtId="169" fontId="25" fillId="0" borderId="0" xfId="3" applyNumberFormat="1"/>
    <xf numFmtId="0" fontId="33" fillId="0" borderId="0" xfId="3" applyFont="1"/>
    <xf numFmtId="10" fontId="34" fillId="29" borderId="20" xfId="7" applyNumberFormat="1" applyFont="1" applyFill="1" applyBorder="1" applyAlignment="1" applyProtection="1">
      <alignment horizontal="center" vertical="center"/>
    </xf>
    <xf numFmtId="170" fontId="34" fillId="29" borderId="21" xfId="5" applyFont="1" applyFill="1" applyBorder="1" applyAlignment="1" applyProtection="1">
      <alignment horizontal="center" vertical="center"/>
    </xf>
    <xf numFmtId="0" fontId="34" fillId="29" borderId="32" xfId="3" applyFont="1" applyFill="1" applyBorder="1" applyAlignment="1">
      <alignment horizontal="center" vertical="center" wrapText="1"/>
    </xf>
    <xf numFmtId="0" fontId="34" fillId="29" borderId="32" xfId="3" applyFont="1" applyFill="1" applyBorder="1" applyAlignment="1">
      <alignment horizontal="center" vertical="center"/>
    </xf>
    <xf numFmtId="0" fontId="34" fillId="29" borderId="21" xfId="3" applyFont="1" applyFill="1" applyBorder="1" applyAlignment="1">
      <alignment horizontal="center" vertical="center"/>
    </xf>
    <xf numFmtId="0" fontId="34" fillId="29" borderId="35" xfId="3" applyFont="1" applyFill="1" applyBorder="1" applyAlignment="1">
      <alignment horizontal="center" vertical="center"/>
    </xf>
    <xf numFmtId="0" fontId="34" fillId="29" borderId="20" xfId="3" applyFont="1" applyFill="1" applyBorder="1" applyAlignment="1">
      <alignment horizontal="center" vertical="center"/>
    </xf>
    <xf numFmtId="0" fontId="34" fillId="29" borderId="29" xfId="3" applyFont="1" applyFill="1" applyBorder="1" applyAlignment="1">
      <alignment horizontal="center" vertical="center" wrapText="1"/>
    </xf>
    <xf numFmtId="0" fontId="34" fillId="29" borderId="29" xfId="3" applyFont="1" applyFill="1" applyBorder="1" applyAlignment="1">
      <alignment horizontal="center" vertical="center"/>
    </xf>
    <xf numFmtId="0" fontId="34" fillId="29" borderId="30" xfId="3" applyFont="1" applyFill="1" applyBorder="1" applyAlignment="1">
      <alignment horizontal="center" vertical="center"/>
    </xf>
    <xf numFmtId="0" fontId="33" fillId="27" borderId="0" xfId="3" applyFont="1" applyFill="1"/>
    <xf numFmtId="169" fontId="34" fillId="31" borderId="36" xfId="6" applyNumberFormat="1" applyFont="1" applyFill="1" applyBorder="1" applyAlignment="1" applyProtection="1"/>
    <xf numFmtId="0" fontId="34" fillId="29" borderId="37" xfId="3" applyFont="1" applyFill="1" applyBorder="1" applyAlignment="1">
      <alignment horizontal="right"/>
    </xf>
    <xf numFmtId="0" fontId="34" fillId="29" borderId="26" xfId="3" applyFont="1" applyFill="1" applyBorder="1" applyAlignment="1">
      <alignment horizontal="right"/>
    </xf>
    <xf numFmtId="0" fontId="34" fillId="29" borderId="27" xfId="3" applyFont="1" applyFill="1" applyBorder="1" applyAlignment="1">
      <alignment horizontal="right"/>
    </xf>
    <xf numFmtId="169" fontId="34" fillId="31" borderId="20" xfId="6" applyNumberFormat="1" applyFont="1" applyFill="1" applyBorder="1" applyAlignment="1" applyProtection="1"/>
    <xf numFmtId="0" fontId="39" fillId="27" borderId="31" xfId="3" applyFont="1" applyFill="1" applyBorder="1" applyAlignment="1">
      <alignment horizontal="center" vertical="center" wrapText="1"/>
    </xf>
    <xf numFmtId="0" fontId="39" fillId="27" borderId="0" xfId="3" applyFont="1" applyFill="1" applyAlignment="1">
      <alignment horizontal="center" vertical="center" wrapText="1"/>
    </xf>
    <xf numFmtId="0" fontId="39" fillId="27" borderId="38" xfId="3" applyFont="1" applyFill="1" applyBorder="1" applyAlignment="1">
      <alignment horizontal="center" vertical="center" wrapText="1"/>
    </xf>
    <xf numFmtId="0" fontId="39" fillId="27" borderId="39" xfId="3" applyFont="1" applyFill="1" applyBorder="1" applyAlignment="1">
      <alignment horizontal="center" vertical="center" wrapText="1"/>
    </xf>
    <xf numFmtId="0" fontId="39" fillId="27" borderId="40" xfId="3" applyFont="1" applyFill="1" applyBorder="1" applyAlignment="1">
      <alignment horizontal="center" vertical="center" wrapText="1"/>
    </xf>
    <xf numFmtId="0" fontId="39" fillId="27" borderId="41" xfId="3" applyFont="1" applyFill="1" applyBorder="1" applyAlignment="1">
      <alignment horizontal="center" vertical="center" wrapText="1"/>
    </xf>
    <xf numFmtId="0" fontId="27" fillId="27" borderId="42" xfId="4" applyFont="1" applyFill="1" applyBorder="1"/>
    <xf numFmtId="10" fontId="28" fillId="27" borderId="43" xfId="4" applyNumberFormat="1" applyFont="1" applyFill="1" applyBorder="1" applyAlignment="1">
      <alignment vertical="center"/>
    </xf>
    <xf numFmtId="0" fontId="28" fillId="27" borderId="43" xfId="4" applyFont="1" applyFill="1" applyBorder="1" applyAlignment="1">
      <alignment vertical="center"/>
    </xf>
    <xf numFmtId="0" fontId="28" fillId="27" borderId="43" xfId="4" applyFont="1" applyFill="1" applyBorder="1" applyAlignment="1">
      <alignment horizontal="center" vertical="center"/>
    </xf>
    <xf numFmtId="0" fontId="28" fillId="27" borderId="43" xfId="4" applyFont="1" applyFill="1" applyBorder="1" applyAlignment="1">
      <alignment horizontal="left" vertical="center" wrapText="1"/>
    </xf>
    <xf numFmtId="0" fontId="28" fillId="27" borderId="44" xfId="4" applyFont="1" applyFill="1" applyBorder="1" applyAlignment="1">
      <alignment horizontal="left"/>
    </xf>
    <xf numFmtId="0" fontId="27" fillId="27" borderId="31" xfId="4" applyFont="1" applyFill="1" applyBorder="1"/>
    <xf numFmtId="0" fontId="28" fillId="27" borderId="38" xfId="4" applyFont="1" applyFill="1" applyBorder="1" applyAlignment="1">
      <alignment horizontal="left"/>
    </xf>
    <xf numFmtId="0" fontId="32" fillId="27" borderId="31" xfId="4" applyFont="1" applyFill="1" applyBorder="1"/>
    <xf numFmtId="0" fontId="33" fillId="27" borderId="38" xfId="4" applyFont="1" applyFill="1" applyBorder="1" applyAlignment="1">
      <alignment horizontal="left"/>
    </xf>
    <xf numFmtId="170" fontId="28" fillId="27" borderId="31" xfId="3" applyNumberFormat="1" applyFont="1" applyFill="1" applyBorder="1"/>
    <xf numFmtId="0" fontId="28" fillId="27" borderId="38" xfId="3" applyFont="1" applyFill="1" applyBorder="1"/>
    <xf numFmtId="10" fontId="34" fillId="29" borderId="17" xfId="5" applyNumberFormat="1" applyFont="1" applyFill="1" applyBorder="1" applyAlignment="1" applyProtection="1">
      <alignment horizontal="center" vertical="center"/>
      <protection hidden="1"/>
    </xf>
    <xf numFmtId="10" fontId="34" fillId="29" borderId="18" xfId="5" applyNumberFormat="1" applyFont="1" applyFill="1" applyBorder="1" applyAlignment="1" applyProtection="1">
      <alignment horizontal="center" vertical="center"/>
      <protection hidden="1"/>
    </xf>
    <xf numFmtId="0" fontId="33" fillId="27" borderId="0" xfId="4" applyFont="1" applyFill="1" applyAlignment="1" applyProtection="1">
      <alignment horizontal="center"/>
      <protection hidden="1"/>
    </xf>
    <xf numFmtId="10" fontId="34" fillId="29" borderId="20" xfId="5" applyNumberFormat="1" applyFont="1" applyFill="1" applyBorder="1" applyAlignment="1" applyProtection="1">
      <alignment horizontal="center" vertical="center"/>
      <protection hidden="1"/>
    </xf>
    <xf numFmtId="10" fontId="34" fillId="29" borderId="21" xfId="5" applyNumberFormat="1" applyFont="1" applyFill="1" applyBorder="1" applyAlignment="1" applyProtection="1">
      <alignment horizontal="center" vertical="center"/>
      <protection hidden="1"/>
    </xf>
    <xf numFmtId="0" fontId="34" fillId="29" borderId="21" xfId="7" applyNumberFormat="1" applyFont="1" applyFill="1" applyBorder="1" applyAlignment="1" applyProtection="1">
      <alignment horizontal="center"/>
    </xf>
    <xf numFmtId="10" fontId="34" fillId="31" borderId="21" xfId="7" applyNumberFormat="1" applyFont="1" applyFill="1" applyBorder="1" applyAlignment="1" applyProtection="1">
      <alignment horizontal="center" vertical="center"/>
    </xf>
    <xf numFmtId="43" fontId="33" fillId="0" borderId="0" xfId="3" applyNumberFormat="1" applyFont="1"/>
    <xf numFmtId="0" fontId="40" fillId="0" borderId="0" xfId="9" applyFont="1" applyAlignment="1">
      <alignment horizontal="center" vertical="center"/>
    </xf>
    <xf numFmtId="0" fontId="38" fillId="0" borderId="0" xfId="9" applyFont="1" applyAlignment="1">
      <alignment horizontal="center" vertical="center"/>
    </xf>
    <xf numFmtId="0" fontId="40" fillId="35" borderId="0" xfId="9" applyFont="1" applyFill="1" applyAlignment="1">
      <alignment horizontal="center" vertical="center"/>
    </xf>
    <xf numFmtId="0" fontId="38" fillId="35" borderId="0" xfId="9" applyFont="1" applyFill="1" applyAlignment="1">
      <alignment horizontal="center" vertical="center"/>
    </xf>
    <xf numFmtId="44" fontId="38" fillId="36" borderId="34" xfId="10" applyFont="1" applyFill="1" applyBorder="1" applyAlignment="1">
      <alignment horizontal="center" vertical="center"/>
    </xf>
    <xf numFmtId="0" fontId="38" fillId="36" borderId="45" xfId="9" applyFont="1" applyFill="1" applyBorder="1" applyAlignment="1">
      <alignment horizontal="right" vertical="center"/>
    </xf>
    <xf numFmtId="0" fontId="38" fillId="36" borderId="46" xfId="9" applyFont="1" applyFill="1" applyBorder="1" applyAlignment="1">
      <alignment horizontal="right" vertical="center"/>
    </xf>
    <xf numFmtId="0" fontId="38" fillId="36" borderId="47" xfId="9" applyFont="1" applyFill="1" applyBorder="1" applyAlignment="1">
      <alignment horizontal="right" vertical="center"/>
    </xf>
    <xf numFmtId="174" fontId="41" fillId="35" borderId="34" xfId="10" applyNumberFormat="1" applyFont="1" applyFill="1" applyBorder="1" applyAlignment="1">
      <alignment horizontal="center" vertical="center"/>
    </xf>
    <xf numFmtId="0" fontId="41" fillId="35" borderId="34" xfId="9" applyFont="1" applyFill="1" applyBorder="1" applyAlignment="1">
      <alignment horizontal="center" vertical="center"/>
    </xf>
    <xf numFmtId="0" fontId="40" fillId="35" borderId="34" xfId="9" applyFont="1" applyFill="1" applyBorder="1" applyAlignment="1">
      <alignment horizontal="center" vertical="center"/>
    </xf>
    <xf numFmtId="0" fontId="40" fillId="0" borderId="0" xfId="11" applyFont="1" applyAlignment="1">
      <alignment horizontal="center"/>
    </xf>
    <xf numFmtId="0" fontId="38" fillId="35" borderId="34" xfId="9" applyFont="1" applyFill="1" applyBorder="1" applyAlignment="1">
      <alignment horizontal="center" vertical="center"/>
    </xf>
    <xf numFmtId="44" fontId="40" fillId="0" borderId="34" xfId="10" applyFont="1" applyFill="1" applyBorder="1" applyAlignment="1">
      <alignment horizontal="center" vertical="center"/>
    </xf>
    <xf numFmtId="44" fontId="38" fillId="37" borderId="45" xfId="10" applyFont="1" applyFill="1" applyBorder="1" applyAlignment="1">
      <alignment horizontal="justify" vertical="center" wrapText="1"/>
    </xf>
    <xf numFmtId="44" fontId="38" fillId="37" borderId="46" xfId="10" applyFont="1" applyFill="1" applyBorder="1" applyAlignment="1">
      <alignment horizontal="justify" vertical="center" wrapText="1"/>
    </xf>
    <xf numFmtId="44" fontId="38" fillId="37" borderId="47" xfId="10" applyFont="1" applyFill="1" applyBorder="1" applyAlignment="1">
      <alignment horizontal="justify" vertical="center" wrapText="1"/>
    </xf>
    <xf numFmtId="0" fontId="38" fillId="37" borderId="34" xfId="9" applyFont="1" applyFill="1" applyBorder="1" applyAlignment="1">
      <alignment horizontal="center" vertical="center"/>
    </xf>
    <xf numFmtId="0" fontId="38" fillId="36" borderId="34" xfId="9" applyFont="1" applyFill="1" applyBorder="1" applyAlignment="1">
      <alignment horizontal="right" vertical="center"/>
    </xf>
    <xf numFmtId="44" fontId="41" fillId="0" borderId="34" xfId="10" applyFont="1" applyFill="1" applyBorder="1" applyAlignment="1">
      <alignment horizontal="center" vertical="center"/>
    </xf>
    <xf numFmtId="0" fontId="41" fillId="0" borderId="34" xfId="9" applyFont="1" applyBorder="1" applyAlignment="1">
      <alignment horizontal="center" vertical="center"/>
    </xf>
    <xf numFmtId="0" fontId="40" fillId="0" borderId="34" xfId="9" applyFont="1" applyBorder="1" applyAlignment="1">
      <alignment horizontal="center" vertical="center"/>
    </xf>
    <xf numFmtId="0" fontId="40" fillId="0" borderId="34" xfId="11" applyFont="1" applyBorder="1" applyAlignment="1">
      <alignment horizontal="center"/>
    </xf>
    <xf numFmtId="0" fontId="38" fillId="0" borderId="34" xfId="9" applyFont="1" applyBorder="1" applyAlignment="1">
      <alignment horizontal="center" vertical="center"/>
    </xf>
    <xf numFmtId="44" fontId="40" fillId="35" borderId="34" xfId="10" applyFont="1" applyFill="1" applyBorder="1" applyAlignment="1">
      <alignment vertical="center"/>
    </xf>
    <xf numFmtId="44" fontId="38" fillId="37" borderId="34" xfId="10" applyFont="1" applyFill="1" applyBorder="1" applyAlignment="1">
      <alignment horizontal="justify" vertical="center" wrapText="1"/>
    </xf>
    <xf numFmtId="0" fontId="40" fillId="0" borderId="34" xfId="9" applyFont="1" applyBorder="1" applyAlignment="1">
      <alignment horizontal="center" vertical="center" wrapText="1"/>
    </xf>
    <xf numFmtId="44" fontId="41" fillId="0" borderId="34" xfId="1" applyFont="1" applyBorder="1" applyAlignment="1">
      <alignment horizontal="center" vertical="center"/>
    </xf>
    <xf numFmtId="44" fontId="41" fillId="0" borderId="34" xfId="9" applyNumberFormat="1" applyFont="1" applyBorder="1" applyAlignment="1">
      <alignment horizontal="center" vertical="center"/>
    </xf>
    <xf numFmtId="0" fontId="40" fillId="0" borderId="0" xfId="0" applyFont="1" applyAlignment="1">
      <alignment horizontal="center" vertical="center"/>
    </xf>
    <xf numFmtId="44" fontId="40" fillId="0" borderId="34" xfId="10" applyFont="1" applyFill="1" applyBorder="1" applyAlignment="1">
      <alignment horizontal="center" vertical="center" wrapText="1"/>
    </xf>
    <xf numFmtId="44" fontId="38" fillId="37" borderId="34" xfId="10" applyFont="1" applyFill="1" applyBorder="1" applyAlignment="1">
      <alignment horizontal="justify" vertical="justify" wrapText="1"/>
    </xf>
    <xf numFmtId="44" fontId="38" fillId="37" borderId="34" xfId="10" applyFont="1" applyFill="1" applyBorder="1" applyAlignment="1">
      <alignment horizontal="left" vertical="center" wrapText="1"/>
    </xf>
    <xf numFmtId="44" fontId="38" fillId="0" borderId="34" xfId="10" applyFont="1" applyFill="1" applyBorder="1" applyAlignment="1">
      <alignment horizontal="center" vertical="center"/>
    </xf>
    <xf numFmtId="0" fontId="38" fillId="0" borderId="34" xfId="9" applyFont="1" applyBorder="1" applyAlignment="1">
      <alignment horizontal="right" vertical="center"/>
    </xf>
    <xf numFmtId="0" fontId="43" fillId="0" borderId="0" xfId="11" applyFont="1" applyAlignment="1">
      <alignment horizontal="center"/>
    </xf>
    <xf numFmtId="0" fontId="40" fillId="0" borderId="0" xfId="11" applyFont="1" applyAlignment="1">
      <alignment horizontal="center" vertical="center"/>
    </xf>
    <xf numFmtId="0" fontId="38" fillId="37" borderId="34" xfId="9" applyFont="1" applyFill="1" applyBorder="1" applyAlignment="1">
      <alignment horizontal="left" vertical="center" wrapText="1"/>
    </xf>
    <xf numFmtId="4" fontId="20" fillId="21" borderId="0" xfId="0" applyNumberFormat="1" applyFont="1" applyFill="1" applyAlignment="1">
      <alignment horizontal="center" vertical="top" wrapText="1"/>
    </xf>
    <xf numFmtId="0" fontId="19" fillId="20" borderId="0" xfId="0" applyFont="1" applyFill="1" applyAlignment="1">
      <alignment horizontal="center" vertical="top" wrapText="1"/>
    </xf>
    <xf numFmtId="0" fontId="10" fillId="26" borderId="0" xfId="0" applyFont="1" applyFill="1" applyAlignment="1">
      <alignment horizontal="right" vertical="top" wrapText="1"/>
    </xf>
    <xf numFmtId="4" fontId="10" fillId="26" borderId="0" xfId="0" applyNumberFormat="1" applyFont="1" applyFill="1" applyAlignment="1">
      <alignment horizontal="right" vertical="top" wrapText="1"/>
    </xf>
    <xf numFmtId="0" fontId="10" fillId="26" borderId="0" xfId="0" applyFont="1" applyFill="1" applyAlignment="1">
      <alignment horizontal="left" vertical="top" wrapText="1"/>
    </xf>
    <xf numFmtId="0" fontId="10" fillId="26" borderId="0" xfId="0" applyFont="1" applyFill="1" applyAlignment="1">
      <alignment horizontal="right" vertical="top" wrapText="1"/>
    </xf>
    <xf numFmtId="0" fontId="16" fillId="26" borderId="0" xfId="0" applyFont="1" applyFill="1" applyAlignment="1">
      <alignment horizontal="left" vertical="top" wrapText="1"/>
    </xf>
    <xf numFmtId="0" fontId="11" fillId="25" borderId="13" xfId="0" applyFont="1" applyFill="1" applyBorder="1" applyAlignment="1">
      <alignment horizontal="left" vertical="top" wrapText="1"/>
    </xf>
    <xf numFmtId="4" fontId="10" fillId="26" borderId="0" xfId="0" applyNumberFormat="1" applyFont="1" applyFill="1" applyAlignment="1">
      <alignment horizontal="right" vertical="top" wrapText="1"/>
    </xf>
    <xf numFmtId="168" fontId="10" fillId="26" borderId="0" xfId="0" applyNumberFormat="1" applyFont="1" applyFill="1" applyAlignment="1">
      <alignment horizontal="right" vertical="top" wrapText="1"/>
    </xf>
    <xf numFmtId="4" fontId="16" fillId="26" borderId="0" xfId="0" applyNumberFormat="1" applyFont="1" applyFill="1" applyAlignment="1">
      <alignment horizontal="right" vertical="top" wrapText="1"/>
    </xf>
    <xf numFmtId="0" fontId="16" fillId="26" borderId="0" xfId="0" applyFont="1" applyFill="1" applyAlignment="1">
      <alignment horizontal="right" vertical="top" wrapText="1"/>
    </xf>
    <xf numFmtId="0" fontId="16" fillId="26" borderId="0" xfId="0" applyFont="1" applyFill="1" applyAlignment="1">
      <alignment horizontal="right" vertical="top" wrapText="1"/>
    </xf>
    <xf numFmtId="4" fontId="16" fillId="17" borderId="14" xfId="0" applyNumberFormat="1" applyFont="1" applyFill="1" applyBorder="1" applyAlignment="1">
      <alignment horizontal="right" vertical="top" wrapText="1"/>
    </xf>
    <xf numFmtId="168" fontId="16" fillId="17" borderId="14" xfId="0" applyNumberFormat="1" applyFont="1" applyFill="1" applyBorder="1" applyAlignment="1">
      <alignment horizontal="right" vertical="top" wrapText="1"/>
    </xf>
    <xf numFmtId="0" fontId="16" fillId="17" borderId="14" xfId="0" applyFont="1" applyFill="1" applyBorder="1" applyAlignment="1">
      <alignment horizontal="center" vertical="top" wrapText="1"/>
    </xf>
    <xf numFmtId="0" fontId="16" fillId="17" borderId="14" xfId="0" applyFont="1" applyFill="1" applyBorder="1" applyAlignment="1">
      <alignment horizontal="left" vertical="top" wrapText="1"/>
    </xf>
    <xf numFmtId="0" fontId="16" fillId="17" borderId="14" xfId="0" applyFont="1" applyFill="1" applyBorder="1" applyAlignment="1">
      <alignment horizontal="left" vertical="top" wrapText="1"/>
    </xf>
    <xf numFmtId="0" fontId="16" fillId="17" borderId="14" xfId="0" applyFont="1" applyFill="1" applyBorder="1" applyAlignment="1">
      <alignment horizontal="right" vertical="top" wrapText="1"/>
    </xf>
    <xf numFmtId="4" fontId="16" fillId="16" borderId="14" xfId="0" applyNumberFormat="1" applyFont="1" applyFill="1" applyBorder="1" applyAlignment="1">
      <alignment horizontal="right" vertical="top" wrapText="1"/>
    </xf>
    <xf numFmtId="168" fontId="16" fillId="16" borderId="14" xfId="0" applyNumberFormat="1" applyFont="1" applyFill="1" applyBorder="1" applyAlignment="1">
      <alignment horizontal="right" vertical="top" wrapText="1"/>
    </xf>
    <xf numFmtId="0" fontId="16" fillId="16" borderId="14" xfId="0" applyFont="1" applyFill="1" applyBorder="1" applyAlignment="1">
      <alignment horizontal="center" vertical="top" wrapText="1"/>
    </xf>
    <xf numFmtId="0" fontId="16" fillId="16" borderId="14" xfId="0" applyFont="1" applyFill="1" applyBorder="1" applyAlignment="1">
      <alignment horizontal="left" vertical="top" wrapText="1"/>
    </xf>
    <xf numFmtId="0" fontId="16" fillId="16" borderId="14" xfId="0" applyFont="1" applyFill="1" applyBorder="1" applyAlignment="1">
      <alignment horizontal="left" vertical="top" wrapText="1"/>
    </xf>
    <xf numFmtId="0" fontId="16" fillId="16" borderId="14" xfId="0" applyFont="1" applyFill="1" applyBorder="1" applyAlignment="1">
      <alignment horizontal="right" vertical="top" wrapText="1"/>
    </xf>
    <xf numFmtId="4" fontId="11" fillId="25" borderId="14" xfId="0" applyNumberFormat="1" applyFont="1" applyFill="1" applyBorder="1" applyAlignment="1">
      <alignment horizontal="right" vertical="top" wrapText="1"/>
    </xf>
    <xf numFmtId="168" fontId="11" fillId="25" borderId="14" xfId="0" applyNumberFormat="1" applyFont="1" applyFill="1" applyBorder="1" applyAlignment="1">
      <alignment horizontal="right" vertical="top" wrapText="1"/>
    </xf>
    <xf numFmtId="0" fontId="11" fillId="25" borderId="14" xfId="0" applyFont="1" applyFill="1" applyBorder="1" applyAlignment="1">
      <alignment horizontal="left" vertical="top" wrapText="1"/>
    </xf>
    <xf numFmtId="0" fontId="1" fillId="26" borderId="14" xfId="0" applyFont="1" applyFill="1" applyBorder="1" applyAlignment="1">
      <alignment horizontal="left" vertical="top" wrapText="1"/>
    </xf>
    <xf numFmtId="4" fontId="6" fillId="24" borderId="14" xfId="0" applyNumberFormat="1" applyFont="1" applyFill="1" applyBorder="1" applyAlignment="1">
      <alignment horizontal="right" vertical="top" wrapText="1"/>
    </xf>
    <xf numFmtId="0" fontId="6" fillId="24" borderId="14" xfId="0" applyFont="1" applyFill="1" applyBorder="1" applyAlignment="1">
      <alignment horizontal="left" vertical="top" wrapText="1"/>
    </xf>
    <xf numFmtId="0" fontId="10" fillId="26" borderId="0" xfId="0" applyFont="1" applyFill="1" applyAlignment="1">
      <alignment horizontal="center" vertical="center" wrapText="1"/>
    </xf>
    <xf numFmtId="0" fontId="1" fillId="26" borderId="0" xfId="0" applyFont="1" applyFill="1" applyAlignment="1">
      <alignment horizontal="left" vertical="top" wrapText="1"/>
    </xf>
    <xf numFmtId="0" fontId="1" fillId="26" borderId="14" xfId="0" applyFont="1" applyFill="1" applyBorder="1" applyAlignment="1">
      <alignment horizontal="right" vertical="top" wrapText="1"/>
    </xf>
    <xf numFmtId="0" fontId="1" fillId="26" borderId="14" xfId="0" applyFont="1" applyFill="1" applyBorder="1" applyAlignment="1">
      <alignment horizontal="center" vertical="top" wrapText="1"/>
    </xf>
    <xf numFmtId="0" fontId="11" fillId="25" borderId="16" xfId="0" applyFont="1" applyFill="1" applyBorder="1" applyAlignment="1">
      <alignment horizontal="right" vertical="top" wrapText="1"/>
    </xf>
    <xf numFmtId="0" fontId="11" fillId="24" borderId="15" xfId="0" applyFont="1" applyFill="1" applyBorder="1" applyAlignment="1">
      <alignment horizontal="right" vertical="top" wrapText="1"/>
    </xf>
  </cellXfs>
  <cellStyles count="12">
    <cellStyle name="Hiperlink" xfId="11" builtinId="8"/>
    <cellStyle name="Moeda" xfId="1" builtinId="4"/>
    <cellStyle name="Moeda 2" xfId="10" xr:uid="{848D0F6A-D946-4FD3-A005-2CD955240B56}"/>
    <cellStyle name="Moeda 2 2" xfId="6" xr:uid="{69D43E06-E68F-4C13-ADB7-4890D7D87193}"/>
    <cellStyle name="Normal" xfId="0" builtinId="0"/>
    <cellStyle name="Normal 2" xfId="2" xr:uid="{DC4B47AB-A830-462E-B8E3-F0D138574E16}"/>
    <cellStyle name="Normal 2 10" xfId="8" xr:uid="{4C99153A-2C9D-420D-B018-C41D774368C8}"/>
    <cellStyle name="Normal 2 2 2" xfId="4" xr:uid="{4AC804E3-B3FE-47E5-A08E-29291EF32C9F}"/>
    <cellStyle name="Normal 3" xfId="9" xr:uid="{68812F62-2668-493D-91BD-A27CF4F26675}"/>
    <cellStyle name="Normal 4 2" xfId="3" xr:uid="{4C83C3E5-5BC7-4B5A-86A9-B93BAB08BE32}"/>
    <cellStyle name="Porcentagem 3 2" xfId="7" xr:uid="{3AA9458D-ED13-41FE-9AAC-088512BAAB5E}"/>
    <cellStyle name="Separador de milhares 3 2" xfId="5" xr:uid="{EAE869A2-4A48-4829-88C4-285CD929F4A3}"/>
  </cellStyles>
  <dxfs count="2">
    <dxf>
      <fill>
        <patternFill patternType="solid">
          <fgColor indexed="26"/>
          <bgColor indexed="9"/>
        </patternFill>
      </fill>
    </dxf>
    <dxf>
      <fill>
        <patternFill patternType="solid">
          <fgColor indexed="26"/>
          <bgColor indexed="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333500" cy="552450"/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Select="1" noChangeAspect="1" noMove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336800" cy="2161540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705971</xdr:colOff>
      <xdr:row>11</xdr:row>
      <xdr:rowOff>38100</xdr:rowOff>
    </xdr:from>
    <xdr:to>
      <xdr:col>8</xdr:col>
      <xdr:colOff>1058396</xdr:colOff>
      <xdr:row>14</xdr:row>
      <xdr:rowOff>152400</xdr:rowOff>
    </xdr:to>
    <xdr:pic>
      <xdr:nvPicPr>
        <xdr:cNvPr id="2" name="Imagem 4">
          <a:extLst>
            <a:ext uri="{FF2B5EF4-FFF2-40B4-BE49-F238E27FC236}">
              <a16:creationId xmlns:a16="http://schemas.microsoft.com/office/drawing/2014/main" id="{6563B9AE-926C-4EBD-AC9F-67AE9E2D75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64786" y="1924050"/>
          <a:ext cx="3811905" cy="6286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759759</xdr:colOff>
      <xdr:row>11</xdr:row>
      <xdr:rowOff>38100</xdr:rowOff>
    </xdr:from>
    <xdr:to>
      <xdr:col>8</xdr:col>
      <xdr:colOff>1112184</xdr:colOff>
      <xdr:row>14</xdr:row>
      <xdr:rowOff>152400</xdr:rowOff>
    </xdr:to>
    <xdr:pic>
      <xdr:nvPicPr>
        <xdr:cNvPr id="2" name="Imagem 4">
          <a:extLst>
            <a:ext uri="{FF2B5EF4-FFF2-40B4-BE49-F238E27FC236}">
              <a16:creationId xmlns:a16="http://schemas.microsoft.com/office/drawing/2014/main" id="{077B161E-5080-418B-9226-25EFE3B778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22384" y="1924050"/>
          <a:ext cx="3811905" cy="6286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google.com/search?q=DF+ATACADISTA+&amp;sxsrf=ALiCzsbk-ahE8v4PddE29PERpPYFF-feeQ%3A1664214643296&amp;ei=c-YxY43WEfq75OUP4OKBiA4&amp;ved=0ahUKEwjN25LVgrP6AhX6HbkGHWBxAOEQ4dUDCA4&amp;uact=5&amp;oq=DF+ATACADISTA+&amp;gs_lcp=Cgdnd3Mtd2l6EAMyCwguEIAEEMcBEK8BMgUIABCABDIGCAAQHhAWMgYIABAeEBYyBggAEB4QFjIGCAAQHhAWMgYIABAeEBYyBggAEB4QFjIGCAAQHhAWMgYIABAeEBY6CggAEEcQ1gQQsAM6BwgAELADEEM6BAgjECc6CwguELEDEIMBENQCOgsIABCABBCxAxCDAToRCC4QgAQQsQMQgwEQxwEQ0QM6CwguEIAEEMcBENEDOgQIABBDOg0ILhCxAxCDARDUAhBDOgsILhCABBCxAxCDAToRCC4QgAQQsQMQgwEQxwEQrwE6DgguEIAEELEDEMcBEK8BOhAIABCABBCxAxCDARDJAxAKOgUIABCSAzoLCC4QgAQQsQMQ1AI6BQguEIAEOg0ILhCABBDHARCvARAKOgcIABCABBAKSgQIQRgASgQIRhgAUO8FWPEZYK8kaANwAXgAgAGVAYgBkQ6SAQQwLjE0mAEAoAEByAEKwAEB&amp;sclient=gws-wiz" TargetMode="External"/><Relationship Id="rId13" Type="http://schemas.openxmlformats.org/officeDocument/2006/relationships/hyperlink" Target="https://www.google.com/search?q=wl+de+oliveira&amp;sxsrf=ALiCzsbq4KYuMNf6OSttBUJuj9JHn4G9-A%3A1664214689513&amp;ei=oeYxY7X-HuWX0AbYgqX4DQ&amp;gs_ssp=eJzj4tFP1zcsKKlIrzQxNDFgtFIxqLA0Nk00NjA1TrSwsEhOS0qzMqgwN0pNM0hNSkmyNE4zNzT34ivPUUhJVcjPySxLzSxKBACduBRj&amp;oq=WL+DE+OLI&amp;gs_lcp=Cgdnd3Mtd2l6EAEYADILCC4QgAQQxwEQrwEyBAgAEEMyBQgAEIAEMgQIABBDMgoIABAeEA8QFhAKMggIABAeEBYQCjIICAAQHhAWEAoyCAgAEB4QFhAKMggIABAeEBYQCjICCCY6CggAEEcQ1gQQsAM6BwgAELADEEM6EgguEMcBEK8BEMgDELADEEMYAToECCMQJzoKCC4QxwEQrwEQQzoLCAAQgAQQsQMQgwE6CAguEIAEELEDOgoIABCxAxCDARBDOgUILhCABDoICAAQsQMQgwE6BggAEB4QFkoECEEYAEoECEYYAFDcCVi-GGDVIWgEcAF4AIABiwGIAYUKkgEEMC4xMJgBAKABAcgBDMABAdoBBAgBGAg&amp;sclient=gws-wiz" TargetMode="External"/><Relationship Id="rId18" Type="http://schemas.openxmlformats.org/officeDocument/2006/relationships/hyperlink" Target="https://www.google.com/search?q=sarkis+sia&amp;sxsrf=ALiCzsYhFoiTxbbfLN7lS4nymPT1rtGMJA%3A1664214821669&amp;ei=JecxY77EKPDA5OUPk5mkqAY&amp;gs_ssp=eJzj4tZP1zcsNzYxL8gpN2C0UjWosDQ2TTQ2TDIwSTI3NbY0TrEyqDAyT7I0SrRITjU2S7FMS0n24ipOLMrOLFYozkwEADd0EpM&amp;oq=sarkis+&amp;gs_lcp=Cgdnd3Mtd2l6EAEYADILCC4QgAQQxwEQrwEyBQgAEIAEMgUIABCABDIFCAAQgAQyBQgAEIAEMgsILhCABBDHARCvATILCC4QgAQQxwEQrwEyCwguEIAEEMcBEK8BMgsILhCABBDHARCvATIFCAAQgAQ6BAgjECc6CwguEIAEELEDEIMBOhEILhCABBCxAxCDARDHARDRAzoLCAAQgAQQsQMQgwE6CwguELEDEIMBENQCOgoILhDHARDRAxBDOg4ILhCxAxCDARDHARDRAzoICAAQsQMQgwE6BAguEEM6DggAEIAEELEDEIMBEMkDOg4ILhCABBCxAxDHARDRAzoICC4QsQMQgwE6BAgAEEM6CAgAEIAEELEDOggILhCABBCxA0oECEEYAEoECEYYAFAAWMYHYNASaABwAXgAgAGUAYgBvweSAQMwLjeYAQCgAQHAAQE&amp;sclient=gws-wiz" TargetMode="External"/><Relationship Id="rId3" Type="http://schemas.openxmlformats.org/officeDocument/2006/relationships/hyperlink" Target="tel:+554732311111" TargetMode="External"/><Relationship Id="rId21" Type="http://schemas.openxmlformats.org/officeDocument/2006/relationships/hyperlink" Target="https://www.google.com/search?q=extintores+brasil&amp;oq=EXTINTORES+BRASIL+&amp;aqs=chrome.0.0i355i512j46i175i199i512j0i512l5j46i175i199i512j0i512l2.5182j0j7&amp;sourceid=chrome&amp;ie=UTF-8" TargetMode="External"/><Relationship Id="rId7" Type="http://schemas.openxmlformats.org/officeDocument/2006/relationships/hyperlink" Target="https://www.google.com/search?q=DF+ATACADISTA+&amp;sxsrf=ALiCzsbk-ahE8v4PddE29PERpPYFF-feeQ%3A1664214643296&amp;ei=c-YxY43WEfq75OUP4OKBiA4&amp;ved=0ahUKEwjN25LVgrP6AhX6HbkGHWBxAOEQ4dUDCA4&amp;uact=5&amp;oq=DF+ATACADISTA+&amp;gs_lcp=Cgdnd3Mtd2l6EAMyCwguEIAEEMcBEK8BMgUIABCABDIGCAAQHhAWMgYIABAeEBYyBggAEB4QFjIGCAAQHhAWMgYIABAeEBYyBggAEB4QFjIGCAAQHhAWMgYIABAeEBY6CggAEEcQ1gQQsAM6BwgAELADEEM6BAgjECc6CwguELEDEIMBENQCOgsIABCABBCxAxCDAToRCC4QgAQQsQMQgwEQxwEQ0QM6CwguEIAEEMcBENEDOgQIABBDOg0ILhCxAxCDARDUAhBDOgsILhCABBCxAxCDAToRCC4QgAQQsQMQgwEQxwEQrwE6DgguEIAEELEDEMcBEK8BOhAIABCABBCxAxCDARDJAxAKOgUIABCSAzoLCC4QgAQQsQMQ1AI6BQguEIAEOg0ILhCABBDHARCvARAKOgcIABCABBAKSgQIQRgASgQIRhgAUO8FWPEZYK8kaANwAXgAgAGVAYgBkQ6SAQQwLjE0mAEAoAEByAEKwAEB&amp;sclient=gws-wiz" TargetMode="External"/><Relationship Id="rId12" Type="http://schemas.openxmlformats.org/officeDocument/2006/relationships/hyperlink" Target="https://www.google.com/search?q=wl+de+oliveira&amp;sxsrf=ALiCzsbq4KYuMNf6OSttBUJuj9JHn4G9-A%3A1664214689513&amp;ei=oeYxY7X-HuWX0AbYgqX4DQ&amp;gs_ssp=eJzj4tFP1zcsKKlIrzQxNDFgtFIxqLA0Nk00NjA1TrSwsEhOS0qzMqgwN0pNM0hNSkmyNE4zNzT34ivPUUhJVcjPySxLzSxKBACduBRj&amp;oq=WL+DE+OLI&amp;gs_lcp=Cgdnd3Mtd2l6EAEYADILCC4QgAQQxwEQrwEyBAgAEEMyBQgAEIAEMgQIABBDMgoIABAeEA8QFhAKMggIABAeEBYQCjIICAAQHhAWEAoyCAgAEB4QFhAKMggIABAeEBYQCjICCCY6CggAEEcQ1gQQsAM6BwgAELADEEM6EgguEMcBEK8BEMgDELADEEMYAToECCMQJzoKCC4QxwEQrwEQQzoLCAAQgAQQsQMQgwE6CAguEIAEELEDOgoIABCxAxCDARBDOgUILhCABDoICAAQsQMQgwE6BggAEB4QFkoECEEYAEoECEYYAFDcCVi-GGDVIWgEcAF4AIABiwGIAYUKkgEEMC4xMJgBAKABAcgBDMABAdoBBAgBGAg&amp;sclient=gws-wiz" TargetMode="External"/><Relationship Id="rId17" Type="http://schemas.openxmlformats.org/officeDocument/2006/relationships/hyperlink" Target="https://www.google.com/search?q=condor+atacadista&amp;sxsrf=ALiCzsZxrLGq01Bo-RehgYThjllALGhSPA%3A1664214818580&amp;ei=IucxY5GLI7GL5OUP3bip2AQ&amp;gs_ssp=eJzj4tVP1zc0TDfLKjE2rcw2YLRSNaiwNDZNNDZMtDSxTEtKtEgxtjKoSLRMTTQ3NjWyTDI2NjE0N_ESTM7PS8kvUkgsSUxOTMksLkkEAO-uFZY&amp;oq=condor+&amp;gs_lcp=Cgdnd3Mtd2l6EAEYADIRCC4QgAQQsQMQgwEQxwEQrwEyDgguELEDEIMBEMcBEK8BMg4ILhCxAxCDARDHARCvATILCC4QsQMQxwEQrwEyCAgAELEDEIMBMgUIABCxAzIOCC4QsQMQgwEQxwEQrwEyDgguELEDEIMBEMcBEK8BMggIABCxAxCDATIOCC4QsQMQgwEQxwEQrwE6CggAEEcQ1gQQsAM6BwgAELADEEM6DQgAEOQCENYEELADGAE6EgguEMcBENEDEMgDELADEEMYAjoSCC4QxwEQrwEQyAMQsAMQQxgCSgQIQRgASgQIRhgBUKwBWKwBYOYGaAFwAXgAgAGaAYgBmgGSAQMwLjGYAQCgAQHIARLAAQHaAQYIARABGAnaAQYIAhABGAg&amp;sclient=gws-wiz" TargetMode="External"/><Relationship Id="rId2" Type="http://schemas.openxmlformats.org/officeDocument/2006/relationships/hyperlink" Target="https://www.google.com/search?q=CASA+IRACEMA&amp;oq=CASA+IRACEMA+&amp;aqs=chrome..69i57.2026j0j7&amp;sourceid=chrome&amp;ie=UTF-8" TargetMode="External"/><Relationship Id="rId16" Type="http://schemas.openxmlformats.org/officeDocument/2006/relationships/hyperlink" Target="https://www.google.com/search?q=condor+atacadista&amp;sxsrf=ALiCzsZxrLGq01Bo-RehgYThjllALGhSPA%3A1664214818580&amp;ei=IucxY5GLI7GL5OUP3bip2AQ&amp;gs_ssp=eJzj4tVP1zc0TDfLKjE2rcw2YLRSNaiwNDZNNDZMtDSxTEtKtEgxtjKoSLRMTTQ3NjWyTDI2NjE0N_ESTM7PS8kvUkgsSUxOTMksLkkEAO-uFZY&amp;oq=condor+&amp;gs_lcp=Cgdnd3Mtd2l6EAEYADIRCC4QgAQQsQMQgwEQxwEQrwEyDgguELEDEIMBEMcBEK8BMg4ILhCxAxCDARDHARCvATILCC4QsQMQxwEQrwEyCAgAELEDEIMBMgUIABCxAzIOCC4QsQMQgwEQxwEQrwEyDgguELEDEIMBEMcBEK8BMggIABCxAxCDATIOCC4QsQMQgwEQxwEQrwE6CggAEEcQ1gQQsAM6BwgAELADEEM6DQgAEOQCENYEELADGAE6EgguEMcBENEDEMgDELADEEMYAjoSCC4QxwEQrwEQyAMQsAMQQxgCSgQIQRgASgQIRhgBUKwBWKwBYOYGaAFwAXgAgAGaAYgBmgGSAQMwLjGYAQCgAQHIARLAAQHaAQYIARABGAnaAQYIAhABGAg&amp;sclient=gws-wiz" TargetMode="External"/><Relationship Id="rId20" Type="http://schemas.openxmlformats.org/officeDocument/2006/relationships/hyperlink" Target="tel:+554732311111" TargetMode="External"/><Relationship Id="rId1" Type="http://schemas.openxmlformats.org/officeDocument/2006/relationships/hyperlink" Target="https://www.google.com/search?q=CASA+IRACEMA&amp;oq=CASA+IRACEMA+&amp;aqs=chrome..69i57.2026j0j7&amp;sourceid=chrome&amp;ie=UTF-8" TargetMode="External"/><Relationship Id="rId6" Type="http://schemas.openxmlformats.org/officeDocument/2006/relationships/hyperlink" Target="https://www.google.com/search?q=extintores+brasil&amp;oq=EXTINTORES+BRASIL+&amp;aqs=chrome.0.0i355i512j46i175i199i512j0i512l5j46i175i199i512j0i512l2.5182j0j7&amp;sourceid=chrome&amp;ie=UTF-8" TargetMode="External"/><Relationship Id="rId11" Type="http://schemas.openxmlformats.org/officeDocument/2006/relationships/hyperlink" Target="https://www.google.com/search?q=wl+de+oliveira&amp;sxsrf=ALiCzsbq4KYuMNf6OSttBUJuj9JHn4G9-A%3A1664214689513&amp;ei=oeYxY7X-HuWX0AbYgqX4DQ&amp;gs_ssp=eJzj4tFP1zcsKKlIrzQxNDFgtFIxqLA0Nk00NjA1TrSwsEhOS0qzMqgwN0pNM0hNSkmyNE4zNzT34ivPUUhJVcjPySxLzSxKBACduBRj&amp;oq=WL+DE+OLI&amp;gs_lcp=Cgdnd3Mtd2l6EAEYADILCC4QgAQQxwEQrwEyBAgAEEMyBQgAEIAEMgQIABBDMgoIABAeEA8QFhAKMggIABAeEBYQCjIICAAQHhAWEAoyCAgAEB4QFhAKMggIABAeEBYQCjICCCY6CggAEEcQ1gQQsAM6BwgAELADEEM6EgguEMcBEK8BEMgDELADEEMYAToECCMQJzoKCC4QxwEQrwEQQzoLCAAQgAQQsQMQgwE6CAguEIAEELEDOgoIABCxAxCDARBDOgUILhCABDoICAAQsQMQgwE6BggAEB4QFkoECEEYAEoECEYYAFDcCVi-GGDVIWgEcAF4AIABiwGIAYUKkgEEMC4xMJgBAKABAcgBDMABAdoBBAgBGAg&amp;sclient=gws-wiz" TargetMode="External"/><Relationship Id="rId5" Type="http://schemas.openxmlformats.org/officeDocument/2006/relationships/hyperlink" Target="tel:+554732311111" TargetMode="External"/><Relationship Id="rId15" Type="http://schemas.openxmlformats.org/officeDocument/2006/relationships/hyperlink" Target="https://www.google.com/search?q=condor+atacadista&amp;sxsrf=ALiCzsZxrLGq01Bo-RehgYThjllALGhSPA%3A1664214818580&amp;ei=IucxY5GLI7GL5OUP3bip2AQ&amp;gs_ssp=eJzj4tVP1zc0TDfLKjE2rcw2YLRSNaiwNDZNNDZMtDSxTEtKtEgxtjKoSLRMTTQ3NjWyTDI2NjE0N_ESTM7PS8kvUkgsSUxOTMksLkkEAO-uFZY&amp;oq=condor+&amp;gs_lcp=Cgdnd3Mtd2l6EAEYADIRCC4QgAQQsQMQgwEQxwEQrwEyDgguELEDEIMBEMcBEK8BMg4ILhCxAxCDARDHARCvATILCC4QsQMQxwEQrwEyCAgAELEDEIMBMgUIABCxAzIOCC4QsQMQgwEQxwEQrwEyDgguELEDEIMBEMcBEK8BMggIABCxAxCDATIOCC4QsQMQgwEQxwEQrwE6CggAEEcQ1gQQsAM6BwgAELADEEM6DQgAEOQCENYEELADGAE6EgguEMcBENEDEMgDELADEEMYAjoSCC4QxwEQrwEQyAMQsAMQQxgCSgQIQRgASgQIRhgBUKwBWKwBYOYGaAFwAXgAgAGaAYgBmgGSAQMwLjGYAQCgAQHIARLAAQHaAQYIARABGAnaAQYIAhABGAg&amp;sclient=gws-wiz" TargetMode="External"/><Relationship Id="rId23" Type="http://schemas.openxmlformats.org/officeDocument/2006/relationships/vmlDrawing" Target="../drawings/vmlDrawing1.vml"/><Relationship Id="rId10" Type="http://schemas.openxmlformats.org/officeDocument/2006/relationships/hyperlink" Target="https://www.google.com/search?q=DF+ATACADISTA+&amp;sxsrf=ALiCzsbk-ahE8v4PddE29PERpPYFF-feeQ%3A1664214643296&amp;ei=c-YxY43WEfq75OUP4OKBiA4&amp;ved=0ahUKEwjN25LVgrP6AhX6HbkGHWBxAOEQ4dUDCA4&amp;uact=5&amp;oq=DF+ATACADISTA+&amp;gs_lcp=Cgdnd3Mtd2l6EAMyCwguEIAEEMcBEK8BMgUIABCABDIGCAAQHhAWMgYIABAeEBYyBggAEB4QFjIGCAAQHhAWMgYIABAeEBYyBggAEB4QFjIGCAAQHhAWMgYIABAeEBY6CggAEEcQ1gQQsAM6BwgAELADEEM6BAgjECc6CwguELEDEIMBENQCOgsIABCABBCxAxCDAToRCC4QgAQQsQMQgwEQxwEQ0QM6CwguEIAEEMcBENEDOgQIABBDOg0ILhCxAxCDARDUAhBDOgsILhCABBCxAxCDAToRCC4QgAQQsQMQgwEQxwEQrwE6DgguEIAEELEDEMcBEK8BOhAIABCABBCxAxCDARDJAxAKOgUIABCSAzoLCC4QgAQQsQMQ1AI6BQguEIAEOg0ILhCABBDHARCvARAKOgcIABCABBAKSgQIQRgASgQIRhgAUO8FWPEZYK8kaANwAXgAgAGVAYgBkQ6SAQQwLjE0mAEAoAEByAEKwAEB&amp;sclient=gws-wiz" TargetMode="External"/><Relationship Id="rId19" Type="http://schemas.openxmlformats.org/officeDocument/2006/relationships/hyperlink" Target="https://www.google.com/search?q=sarkis+sia&amp;sxsrf=ALiCzsYhFoiTxbbfLN7lS4nymPT1rtGMJA%3A1664214821669&amp;ei=JecxY77EKPDA5OUPk5mkqAY&amp;gs_ssp=eJzj4tZP1zcsNzYxL8gpN2C0UjWosDQ2TTQ2TDIwSTI3NbY0TrEyqDAyT7I0SrRITjU2S7FMS0n24ipOLMrOLFYozkwEADd0EpM&amp;oq=sarkis+&amp;gs_lcp=Cgdnd3Mtd2l6EAEYADILCC4QgAQQxwEQrwEyBQgAEIAEMgUIABCABDIFCAAQgAQyBQgAEIAEMgsILhCABBDHARCvATILCC4QgAQQxwEQrwEyCwguEIAEEMcBEK8BMgsILhCABBDHARCvATIFCAAQgAQ6BAgjECc6CwguEIAEELEDEIMBOhEILhCABBCxAxCDARDHARDRAzoLCAAQgAQQsQMQgwE6CwguELEDEIMBENQCOgoILhDHARDRAxBDOg4ILhCxAxCDARDHARDRAzoICAAQsQMQgwE6BAguEEM6DggAEIAEELEDEIMBEMkDOg4ILhCABBCxAxDHARDRAzoICC4QsQMQgwE6BAgAEEM6CAgAEIAEELEDOggILhCABBCxA0oECEEYAEoECEYYAFAAWMYHYNASaABwAXgAgAGUAYgBvweSAQMwLjeYAQCgAQHAAQE&amp;sclient=gws-wiz" TargetMode="External"/><Relationship Id="rId4" Type="http://schemas.openxmlformats.org/officeDocument/2006/relationships/hyperlink" Target="tel:+554732311111" TargetMode="External"/><Relationship Id="rId9" Type="http://schemas.openxmlformats.org/officeDocument/2006/relationships/hyperlink" Target="https://www.google.com/search?q=DF+ATACADISTA+&amp;sxsrf=ALiCzsbk-ahE8v4PddE29PERpPYFF-feeQ%3A1664214643296&amp;ei=c-YxY43WEfq75OUP4OKBiA4&amp;ved=0ahUKEwjN25LVgrP6AhX6HbkGHWBxAOEQ4dUDCA4&amp;uact=5&amp;oq=DF+ATACADISTA+&amp;gs_lcp=Cgdnd3Mtd2l6EAMyCwguEIAEEMcBEK8BMgUIABCABDIGCAAQHhAWMgYIABAeEBYyBggAEB4QFjIGCAAQHhAWMgYIABAeEBYyBggAEB4QFjIGCAAQHhAWMgYIABAeEBY6CggAEEcQ1gQQsAM6BwgAELADEEM6BAgjECc6CwguELEDEIMBENQCOgsIABCABBCxAxCDAToRCC4QgAQQsQMQgwEQxwEQ0QM6CwguEIAEEMcBENEDOgQIABBDOg0ILhCxAxCDARDUAhBDOgsILhCABBCxAxCDAToRCC4QgAQQsQMQgwEQxwEQrwE6DgguEIAEELEDEMcBEK8BOhAIABCABBCxAxCDARDJAxAKOgUIABCSAzoLCC4QgAQQsQMQ1AI6BQguEIAEOg0ILhCABBDHARCvARAKOgcIABCABBAKSgQIQRgASgQIRhgAUO8FWPEZYK8kaANwAXgAgAGVAYgBkQ6SAQQwLjE0mAEAoAEByAEKwAEB&amp;sclient=gws-wiz" TargetMode="External"/><Relationship Id="rId14" Type="http://schemas.openxmlformats.org/officeDocument/2006/relationships/hyperlink" Target="https://www.google.com/search?q=DF+ATACADISTA+&amp;sxsrf=ALiCzsbk-ahE8v4PddE29PERpPYFF-feeQ%3A1664214643296&amp;ei=c-YxY43WEfq75OUP4OKBiA4&amp;ved=0ahUKEwjN25LVgrP6AhX6HbkGHWBxAOEQ4dUDCA4&amp;uact=5&amp;oq=DF+ATACADISTA+&amp;gs_lcp=Cgdnd3Mtd2l6EAMyCwguEIAEEMcBEK8BMgUIABCABDIGCAAQHhAWMgYIABAeEBYyBggAEB4QFjIGCAAQHhAWMgYIABAeEBYyBggAEB4QFjIGCAAQHhAWMgYIABAeEBY6CggAEEcQ1gQQsAM6BwgAELADEEM6BAgjECc6CwguELEDEIMBENQCOgsIABCABBCxAxCDAToRCC4QgAQQsQMQgwEQxwEQ0QM6CwguEIAEEMcBENEDOgQIABBDOg0ILhCxAxCDARDUAhBDOgsILhCABBCxAxCDAToRCC4QgAQQsQMQgwEQxwEQrwE6DgguEIAEELEDEMcBEK8BOhAIABCABBCxAxCDARDJAxAKOgUIABCSAzoLCC4QgAQQsQMQ1AI6BQguEIAEOg0ILhCABBDHARCvARAKOgcIABCABBAKSgQIQRgASgQIRhgAUO8FWPEZYK8kaANwAXgAgAGVAYgBkQ6SAQQwLjE0mAEAoAEByAEKwAEB&amp;sclient=gws-wiz" TargetMode="External"/><Relationship Id="rId22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71"/>
  <sheetViews>
    <sheetView tabSelected="1" showOutlineSymbols="0" showWhiteSpace="0" topLeftCell="C1" workbookViewId="0">
      <selection activeCell="A71" sqref="A71:P71"/>
    </sheetView>
  </sheetViews>
  <sheetFormatPr defaultRowHeight="13.8"/>
  <cols>
    <col min="1" max="3" width="10" bestFit="1" customWidth="1"/>
    <col min="4" max="4" width="60" bestFit="1" customWidth="1"/>
    <col min="5" max="5" width="5" bestFit="1" customWidth="1"/>
    <col min="6" max="16" width="10" bestFit="1" customWidth="1"/>
  </cols>
  <sheetData>
    <row r="1" spans="1:16">
      <c r="A1" s="1"/>
      <c r="B1" s="1"/>
      <c r="C1" s="1"/>
      <c r="D1" s="1" t="s">
        <v>0</v>
      </c>
      <c r="E1" s="17" t="s">
        <v>1</v>
      </c>
      <c r="F1" s="17"/>
      <c r="G1" s="17"/>
      <c r="H1" s="17" t="s">
        <v>2</v>
      </c>
      <c r="I1" s="17"/>
      <c r="J1" s="17"/>
      <c r="K1" s="17" t="s">
        <v>3</v>
      </c>
      <c r="L1" s="17"/>
      <c r="M1" s="17"/>
      <c r="N1" s="17"/>
      <c r="O1" s="17"/>
      <c r="P1" s="17"/>
    </row>
    <row r="2" spans="1:16" ht="79.95" customHeight="1">
      <c r="A2" s="12"/>
      <c r="B2" s="12"/>
      <c r="C2" s="12"/>
      <c r="D2" s="28" t="s">
        <v>204</v>
      </c>
      <c r="E2" s="18" t="s">
        <v>4</v>
      </c>
      <c r="F2" s="18"/>
      <c r="G2" s="18"/>
      <c r="H2" s="27" t="s">
        <v>203</v>
      </c>
      <c r="I2" s="18"/>
      <c r="J2" s="18"/>
      <c r="K2" s="27" t="s">
        <v>202</v>
      </c>
      <c r="L2" s="18"/>
      <c r="M2" s="18"/>
      <c r="N2" s="18"/>
      <c r="O2" s="18"/>
      <c r="P2" s="18"/>
    </row>
    <row r="3" spans="1:16">
      <c r="A3" s="19" t="s">
        <v>5</v>
      </c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</row>
    <row r="4" spans="1:16" ht="15" customHeight="1">
      <c r="A4" s="21" t="s">
        <v>6</v>
      </c>
      <c r="B4" s="22" t="s">
        <v>7</v>
      </c>
      <c r="C4" s="21" t="s">
        <v>8</v>
      </c>
      <c r="D4" s="21" t="s">
        <v>9</v>
      </c>
      <c r="E4" s="23" t="s">
        <v>10</v>
      </c>
      <c r="F4" s="22" t="s">
        <v>11</v>
      </c>
      <c r="G4" s="22" t="s">
        <v>12</v>
      </c>
      <c r="H4" s="23" t="s">
        <v>13</v>
      </c>
      <c r="I4" s="21"/>
      <c r="J4" s="21"/>
      <c r="K4" s="21"/>
      <c r="L4" s="23" t="s">
        <v>14</v>
      </c>
      <c r="M4" s="21"/>
      <c r="N4" s="21"/>
      <c r="O4" s="21"/>
      <c r="P4" s="22" t="s">
        <v>15</v>
      </c>
    </row>
    <row r="5" spans="1:16" ht="15" customHeight="1">
      <c r="A5" s="22"/>
      <c r="B5" s="22"/>
      <c r="C5" s="22"/>
      <c r="D5" s="22"/>
      <c r="E5" s="22"/>
      <c r="F5" s="22"/>
      <c r="G5" s="22"/>
      <c r="H5" s="2" t="s">
        <v>16</v>
      </c>
      <c r="I5" s="2" t="s">
        <v>17</v>
      </c>
      <c r="J5" s="2" t="s">
        <v>18</v>
      </c>
      <c r="K5" s="2" t="s">
        <v>14</v>
      </c>
      <c r="L5" s="2" t="s">
        <v>16</v>
      </c>
      <c r="M5" s="2" t="s">
        <v>17</v>
      </c>
      <c r="N5" s="2" t="s">
        <v>18</v>
      </c>
      <c r="O5" s="2" t="s">
        <v>14</v>
      </c>
      <c r="P5" s="22"/>
    </row>
    <row r="6" spans="1:16" ht="24" customHeight="1">
      <c r="A6" s="3" t="s">
        <v>19</v>
      </c>
      <c r="B6" s="3"/>
      <c r="C6" s="3"/>
      <c r="D6" s="3" t="s">
        <v>20</v>
      </c>
      <c r="E6" s="3"/>
      <c r="F6" s="4"/>
      <c r="G6" s="3"/>
      <c r="H6" s="3"/>
      <c r="I6" s="3"/>
      <c r="J6" s="3"/>
      <c r="K6" s="3"/>
      <c r="L6" s="3"/>
      <c r="M6" s="3"/>
      <c r="N6" s="3"/>
      <c r="O6" s="5">
        <v>140990.85999999999</v>
      </c>
      <c r="P6" s="6">
        <v>0.32246574665723143</v>
      </c>
    </row>
    <row r="7" spans="1:16" ht="25.95" customHeight="1">
      <c r="A7" s="7" t="s">
        <v>21</v>
      </c>
      <c r="B7" s="9" t="s">
        <v>22</v>
      </c>
      <c r="C7" s="7" t="s">
        <v>23</v>
      </c>
      <c r="D7" s="7" t="s">
        <v>24</v>
      </c>
      <c r="E7" s="8" t="s">
        <v>25</v>
      </c>
      <c r="F7" s="9">
        <v>720</v>
      </c>
      <c r="G7" s="10">
        <v>99.45</v>
      </c>
      <c r="H7" s="10">
        <v>125.65</v>
      </c>
      <c r="I7" s="10">
        <v>0.8</v>
      </c>
      <c r="J7" s="10">
        <v>0.87</v>
      </c>
      <c r="K7" s="10">
        <v>127.32</v>
      </c>
      <c r="L7" s="10">
        <v>90468</v>
      </c>
      <c r="M7" s="10">
        <v>576</v>
      </c>
      <c r="N7" s="10">
        <v>626.4</v>
      </c>
      <c r="O7" s="10">
        <v>91670.399999999994</v>
      </c>
      <c r="P7" s="11">
        <v>0.20966298086533461</v>
      </c>
    </row>
    <row r="8" spans="1:16" ht="24" customHeight="1">
      <c r="A8" s="7" t="s">
        <v>26</v>
      </c>
      <c r="B8" s="9" t="s">
        <v>27</v>
      </c>
      <c r="C8" s="7" t="s">
        <v>23</v>
      </c>
      <c r="D8" s="7" t="s">
        <v>28</v>
      </c>
      <c r="E8" s="8" t="s">
        <v>25</v>
      </c>
      <c r="F8" s="9">
        <v>760</v>
      </c>
      <c r="G8" s="10">
        <v>38.01</v>
      </c>
      <c r="H8" s="10">
        <v>46.15</v>
      </c>
      <c r="I8" s="10">
        <v>1.42</v>
      </c>
      <c r="J8" s="10">
        <v>0.87</v>
      </c>
      <c r="K8" s="10">
        <v>48.44</v>
      </c>
      <c r="L8" s="10">
        <v>35074</v>
      </c>
      <c r="M8" s="10">
        <v>1079.2</v>
      </c>
      <c r="N8" s="10">
        <v>661.2</v>
      </c>
      <c r="O8" s="10">
        <v>36814.400000000001</v>
      </c>
      <c r="P8" s="11">
        <v>8.4199663607541525E-2</v>
      </c>
    </row>
    <row r="9" spans="1:16" ht="24" customHeight="1">
      <c r="A9" s="3" t="s">
        <v>29</v>
      </c>
      <c r="B9" s="3"/>
      <c r="C9" s="3"/>
      <c r="D9" s="3" t="s">
        <v>30</v>
      </c>
      <c r="E9" s="3"/>
      <c r="F9" s="4"/>
      <c r="G9" s="3"/>
      <c r="H9" s="3"/>
      <c r="I9" s="3"/>
      <c r="J9" s="3"/>
      <c r="K9" s="3"/>
      <c r="L9" s="3"/>
      <c r="M9" s="3"/>
      <c r="N9" s="3"/>
      <c r="O9" s="5">
        <v>12506.06</v>
      </c>
      <c r="P9" s="6">
        <v>2.8603102184355328E-2</v>
      </c>
    </row>
    <row r="10" spans="1:16" ht="24" customHeight="1">
      <c r="A10" s="7" t="s">
        <v>31</v>
      </c>
      <c r="B10" s="9" t="s">
        <v>32</v>
      </c>
      <c r="C10" s="7" t="s">
        <v>23</v>
      </c>
      <c r="D10" s="7" t="s">
        <v>33</v>
      </c>
      <c r="E10" s="8" t="s">
        <v>34</v>
      </c>
      <c r="F10" s="9">
        <v>6</v>
      </c>
      <c r="G10" s="10">
        <v>511.71</v>
      </c>
      <c r="H10" s="10">
        <v>49.7</v>
      </c>
      <c r="I10" s="10">
        <v>6.25</v>
      </c>
      <c r="J10" s="10">
        <v>562.41999999999996</v>
      </c>
      <c r="K10" s="10">
        <v>618.37</v>
      </c>
      <c r="L10" s="10">
        <v>298.2</v>
      </c>
      <c r="M10" s="10">
        <v>37.5</v>
      </c>
      <c r="N10" s="10">
        <v>3374.52</v>
      </c>
      <c r="O10" s="10">
        <v>3710.22</v>
      </c>
      <c r="P10" s="11">
        <v>8.4857902318107234E-3</v>
      </c>
    </row>
    <row r="11" spans="1:16" ht="25.95" customHeight="1">
      <c r="A11" s="7" t="s">
        <v>35</v>
      </c>
      <c r="B11" s="9" t="s">
        <v>36</v>
      </c>
      <c r="C11" s="7" t="s">
        <v>37</v>
      </c>
      <c r="D11" s="7" t="s">
        <v>38</v>
      </c>
      <c r="E11" s="8" t="s">
        <v>39</v>
      </c>
      <c r="F11" s="9">
        <v>3</v>
      </c>
      <c r="G11" s="10">
        <v>495.19</v>
      </c>
      <c r="H11" s="10">
        <v>164.88</v>
      </c>
      <c r="I11" s="10">
        <v>0</v>
      </c>
      <c r="J11" s="10">
        <v>366.67</v>
      </c>
      <c r="K11" s="10">
        <v>531.54999999999995</v>
      </c>
      <c r="L11" s="10">
        <v>494.64</v>
      </c>
      <c r="M11" s="10">
        <v>0</v>
      </c>
      <c r="N11" s="10">
        <v>1100.01</v>
      </c>
      <c r="O11" s="10">
        <v>1594.65</v>
      </c>
      <c r="P11" s="11">
        <v>3.6471867957040202E-3</v>
      </c>
    </row>
    <row r="12" spans="1:16" ht="24" customHeight="1">
      <c r="A12" s="7" t="s">
        <v>40</v>
      </c>
      <c r="B12" s="9" t="s">
        <v>41</v>
      </c>
      <c r="C12" s="7" t="s">
        <v>37</v>
      </c>
      <c r="D12" s="7" t="s">
        <v>42</v>
      </c>
      <c r="E12" s="8" t="s">
        <v>43</v>
      </c>
      <c r="F12" s="9">
        <v>3</v>
      </c>
      <c r="G12" s="10">
        <v>1502.24</v>
      </c>
      <c r="H12" s="10">
        <v>565.67999999999995</v>
      </c>
      <c r="I12" s="10">
        <v>1086.49</v>
      </c>
      <c r="J12" s="10">
        <v>162.56</v>
      </c>
      <c r="K12" s="10">
        <v>1814.73</v>
      </c>
      <c r="L12" s="10">
        <v>1697.04</v>
      </c>
      <c r="M12" s="10">
        <v>3259.47</v>
      </c>
      <c r="N12" s="10">
        <v>487.68</v>
      </c>
      <c r="O12" s="10">
        <v>5444.19</v>
      </c>
      <c r="P12" s="11">
        <v>1.2451621284484916E-2</v>
      </c>
    </row>
    <row r="13" spans="1:16" ht="24" customHeight="1">
      <c r="A13" s="7" t="s">
        <v>44</v>
      </c>
      <c r="B13" s="9" t="s">
        <v>45</v>
      </c>
      <c r="C13" s="7" t="s">
        <v>37</v>
      </c>
      <c r="D13" s="7" t="s">
        <v>46</v>
      </c>
      <c r="E13" s="8" t="s">
        <v>47</v>
      </c>
      <c r="F13" s="9">
        <v>100</v>
      </c>
      <c r="G13" s="10">
        <v>13.82</v>
      </c>
      <c r="H13" s="10">
        <v>15.06</v>
      </c>
      <c r="I13" s="10">
        <v>0</v>
      </c>
      <c r="J13" s="10">
        <v>2.5099999999999998</v>
      </c>
      <c r="K13" s="10">
        <v>17.57</v>
      </c>
      <c r="L13" s="10">
        <v>1506</v>
      </c>
      <c r="M13" s="10">
        <v>0</v>
      </c>
      <c r="N13" s="10">
        <v>251</v>
      </c>
      <c r="O13" s="10">
        <v>1757</v>
      </c>
      <c r="P13" s="11">
        <v>4.0185038723556665E-3</v>
      </c>
    </row>
    <row r="14" spans="1:16" ht="24" customHeight="1">
      <c r="A14" s="3" t="s">
        <v>48</v>
      </c>
      <c r="B14" s="3"/>
      <c r="C14" s="3"/>
      <c r="D14" s="3" t="s">
        <v>49</v>
      </c>
      <c r="E14" s="3"/>
      <c r="F14" s="4"/>
      <c r="G14" s="3"/>
      <c r="H14" s="3"/>
      <c r="I14" s="3"/>
      <c r="J14" s="3"/>
      <c r="K14" s="3"/>
      <c r="L14" s="3"/>
      <c r="M14" s="3"/>
      <c r="N14" s="3"/>
      <c r="O14" s="5">
        <v>296236.53999999998</v>
      </c>
      <c r="P14" s="6">
        <v>0.67753425334276851</v>
      </c>
    </row>
    <row r="15" spans="1:16" ht="24" customHeight="1">
      <c r="A15" s="3" t="s">
        <v>50</v>
      </c>
      <c r="B15" s="3"/>
      <c r="C15" s="3"/>
      <c r="D15" s="3" t="s">
        <v>51</v>
      </c>
      <c r="E15" s="3"/>
      <c r="F15" s="4"/>
      <c r="G15" s="3"/>
      <c r="H15" s="3"/>
      <c r="I15" s="3"/>
      <c r="J15" s="3"/>
      <c r="K15" s="3"/>
      <c r="L15" s="3"/>
      <c r="M15" s="3"/>
      <c r="N15" s="3"/>
      <c r="O15" s="5">
        <v>14930.85</v>
      </c>
      <c r="P15" s="6">
        <v>3.4148934856324191E-2</v>
      </c>
    </row>
    <row r="16" spans="1:16" ht="52.05" customHeight="1">
      <c r="A16" s="7" t="s">
        <v>52</v>
      </c>
      <c r="B16" s="9" t="s">
        <v>53</v>
      </c>
      <c r="C16" s="7" t="s">
        <v>23</v>
      </c>
      <c r="D16" s="7" t="s">
        <v>54</v>
      </c>
      <c r="E16" s="8" t="s">
        <v>55</v>
      </c>
      <c r="F16" s="9">
        <v>25</v>
      </c>
      <c r="G16" s="10">
        <v>126.03</v>
      </c>
      <c r="H16" s="10">
        <v>8.9499999999999993</v>
      </c>
      <c r="I16" s="10">
        <v>0.72</v>
      </c>
      <c r="J16" s="10">
        <v>142.71</v>
      </c>
      <c r="K16" s="10">
        <v>152.38</v>
      </c>
      <c r="L16" s="10">
        <v>223.75</v>
      </c>
      <c r="M16" s="10">
        <v>18</v>
      </c>
      <c r="N16" s="10">
        <v>3567.75</v>
      </c>
      <c r="O16" s="10">
        <v>3809.5</v>
      </c>
      <c r="P16" s="11">
        <v>8.7128574284228294E-3</v>
      </c>
    </row>
    <row r="17" spans="1:16" ht="64.95" customHeight="1">
      <c r="A17" s="7" t="s">
        <v>56</v>
      </c>
      <c r="B17" s="9" t="s">
        <v>57</v>
      </c>
      <c r="C17" s="7" t="s">
        <v>23</v>
      </c>
      <c r="D17" s="7" t="s">
        <v>58</v>
      </c>
      <c r="E17" s="8" t="s">
        <v>39</v>
      </c>
      <c r="F17" s="9">
        <v>2</v>
      </c>
      <c r="G17" s="10">
        <v>1724.96</v>
      </c>
      <c r="H17" s="10">
        <v>115.78</v>
      </c>
      <c r="I17" s="10">
        <v>12.53</v>
      </c>
      <c r="J17" s="10">
        <v>1955.97</v>
      </c>
      <c r="K17" s="10">
        <v>2084.2800000000002</v>
      </c>
      <c r="L17" s="10">
        <v>231.56</v>
      </c>
      <c r="M17" s="10">
        <v>25.06</v>
      </c>
      <c r="N17" s="10">
        <v>3911.94</v>
      </c>
      <c r="O17" s="10">
        <v>4168.5600000000004</v>
      </c>
      <c r="P17" s="11">
        <v>9.5340776904649614E-3</v>
      </c>
    </row>
    <row r="18" spans="1:16" ht="24" customHeight="1">
      <c r="A18" s="7" t="s">
        <v>59</v>
      </c>
      <c r="B18" s="9" t="s">
        <v>60</v>
      </c>
      <c r="C18" s="7" t="s">
        <v>37</v>
      </c>
      <c r="D18" s="7" t="s">
        <v>61</v>
      </c>
      <c r="E18" s="8" t="s">
        <v>39</v>
      </c>
      <c r="F18" s="9">
        <v>12</v>
      </c>
      <c r="G18" s="10">
        <v>475.25</v>
      </c>
      <c r="H18" s="10">
        <v>21.03</v>
      </c>
      <c r="I18" s="10">
        <v>0</v>
      </c>
      <c r="J18" s="10">
        <v>554.89</v>
      </c>
      <c r="K18" s="10">
        <v>575.91999999999996</v>
      </c>
      <c r="L18" s="10">
        <v>252.36</v>
      </c>
      <c r="M18" s="10">
        <v>0</v>
      </c>
      <c r="N18" s="10">
        <v>6658.68</v>
      </c>
      <c r="O18" s="10">
        <v>6911.04</v>
      </c>
      <c r="P18" s="11">
        <v>1.5806511668756351E-2</v>
      </c>
    </row>
    <row r="19" spans="1:16" ht="24" customHeight="1">
      <c r="A19" s="7" t="s">
        <v>62</v>
      </c>
      <c r="B19" s="9" t="s">
        <v>63</v>
      </c>
      <c r="C19" s="7" t="s">
        <v>37</v>
      </c>
      <c r="D19" s="7" t="s">
        <v>64</v>
      </c>
      <c r="E19" s="8" t="s">
        <v>39</v>
      </c>
      <c r="F19" s="9">
        <v>1</v>
      </c>
      <c r="G19" s="10">
        <v>33.53</v>
      </c>
      <c r="H19" s="10">
        <v>21.03</v>
      </c>
      <c r="I19" s="10">
        <v>0</v>
      </c>
      <c r="J19" s="10">
        <v>20.72</v>
      </c>
      <c r="K19" s="10">
        <v>41.75</v>
      </c>
      <c r="L19" s="10">
        <v>21.03</v>
      </c>
      <c r="M19" s="10">
        <v>0</v>
      </c>
      <c r="N19" s="10">
        <v>20.72</v>
      </c>
      <c r="O19" s="10">
        <v>41.75</v>
      </c>
      <c r="P19" s="11">
        <v>9.5488068680050706E-5</v>
      </c>
    </row>
    <row r="20" spans="1:16" ht="24" customHeight="1">
      <c r="A20" s="3" t="s">
        <v>65</v>
      </c>
      <c r="B20" s="3"/>
      <c r="C20" s="3"/>
      <c r="D20" s="3" t="s">
        <v>66</v>
      </c>
      <c r="E20" s="3"/>
      <c r="F20" s="4"/>
      <c r="G20" s="3"/>
      <c r="H20" s="3"/>
      <c r="I20" s="3"/>
      <c r="J20" s="3"/>
      <c r="K20" s="3"/>
      <c r="L20" s="3"/>
      <c r="M20" s="3"/>
      <c r="N20" s="3"/>
      <c r="O20" s="5">
        <v>11305.03</v>
      </c>
      <c r="P20" s="6">
        <v>2.5856179187306195E-2</v>
      </c>
    </row>
    <row r="21" spans="1:16" ht="25.95" customHeight="1">
      <c r="A21" s="7" t="s">
        <v>67</v>
      </c>
      <c r="B21" s="9" t="s">
        <v>68</v>
      </c>
      <c r="C21" s="7" t="s">
        <v>23</v>
      </c>
      <c r="D21" s="7" t="s">
        <v>69</v>
      </c>
      <c r="E21" s="8" t="s">
        <v>39</v>
      </c>
      <c r="F21" s="9">
        <v>1</v>
      </c>
      <c r="G21" s="10">
        <v>474.54</v>
      </c>
      <c r="H21" s="10">
        <v>231.27</v>
      </c>
      <c r="I21" s="10">
        <v>30.64</v>
      </c>
      <c r="J21" s="10">
        <v>308.95999999999998</v>
      </c>
      <c r="K21" s="10">
        <v>570.87</v>
      </c>
      <c r="L21" s="10">
        <v>231.27</v>
      </c>
      <c r="M21" s="10">
        <v>30.64</v>
      </c>
      <c r="N21" s="10">
        <v>308.95999999999998</v>
      </c>
      <c r="O21" s="10">
        <v>570.87</v>
      </c>
      <c r="P21" s="11">
        <v>1.3056592519133064E-3</v>
      </c>
    </row>
    <row r="22" spans="1:16" ht="39" customHeight="1">
      <c r="A22" s="7" t="s">
        <v>70</v>
      </c>
      <c r="B22" s="9" t="s">
        <v>71</v>
      </c>
      <c r="C22" s="7" t="s">
        <v>23</v>
      </c>
      <c r="D22" s="7" t="s">
        <v>72</v>
      </c>
      <c r="E22" s="8" t="s">
        <v>39</v>
      </c>
      <c r="F22" s="9">
        <v>1</v>
      </c>
      <c r="G22" s="10">
        <v>362.63</v>
      </c>
      <c r="H22" s="10">
        <v>32.85</v>
      </c>
      <c r="I22" s="10">
        <v>3.84</v>
      </c>
      <c r="J22" s="10">
        <v>401.74</v>
      </c>
      <c r="K22" s="10">
        <v>438.43</v>
      </c>
      <c r="L22" s="10">
        <v>32.85</v>
      </c>
      <c r="M22" s="10">
        <v>3.84</v>
      </c>
      <c r="N22" s="10">
        <v>401.74</v>
      </c>
      <c r="O22" s="10">
        <v>438.43</v>
      </c>
      <c r="P22" s="11">
        <v>1.0027505138058594E-3</v>
      </c>
    </row>
    <row r="23" spans="1:16" ht="24" customHeight="1">
      <c r="A23" s="7" t="s">
        <v>73</v>
      </c>
      <c r="B23" s="9" t="s">
        <v>74</v>
      </c>
      <c r="C23" s="7" t="s">
        <v>37</v>
      </c>
      <c r="D23" s="7" t="s">
        <v>75</v>
      </c>
      <c r="E23" s="8" t="s">
        <v>39</v>
      </c>
      <c r="F23" s="9">
        <v>1</v>
      </c>
      <c r="G23" s="10">
        <v>95.24</v>
      </c>
      <c r="H23" s="10">
        <v>21.03</v>
      </c>
      <c r="I23" s="10">
        <v>0</v>
      </c>
      <c r="J23" s="10">
        <v>95.35</v>
      </c>
      <c r="K23" s="10">
        <v>116.38</v>
      </c>
      <c r="L23" s="10">
        <v>21.03</v>
      </c>
      <c r="M23" s="10">
        <v>0</v>
      </c>
      <c r="N23" s="10">
        <v>95.35</v>
      </c>
      <c r="O23" s="10">
        <v>116.38</v>
      </c>
      <c r="P23" s="11">
        <v>2.6617727983195929E-4</v>
      </c>
    </row>
    <row r="24" spans="1:16" ht="24" customHeight="1">
      <c r="A24" s="7" t="s">
        <v>76</v>
      </c>
      <c r="B24" s="9" t="s">
        <v>77</v>
      </c>
      <c r="C24" s="7" t="s">
        <v>37</v>
      </c>
      <c r="D24" s="7" t="s">
        <v>78</v>
      </c>
      <c r="E24" s="8" t="s">
        <v>39</v>
      </c>
      <c r="F24" s="9">
        <v>1</v>
      </c>
      <c r="G24" s="10">
        <v>196.39</v>
      </c>
      <c r="H24" s="10">
        <v>21.03</v>
      </c>
      <c r="I24" s="10">
        <v>0</v>
      </c>
      <c r="J24" s="10">
        <v>217.67</v>
      </c>
      <c r="K24" s="10">
        <v>238.7</v>
      </c>
      <c r="L24" s="10">
        <v>21.03</v>
      </c>
      <c r="M24" s="10">
        <v>0</v>
      </c>
      <c r="N24" s="10">
        <v>217.67</v>
      </c>
      <c r="O24" s="10">
        <v>238.7</v>
      </c>
      <c r="P24" s="11">
        <v>5.4594016751923597E-4</v>
      </c>
    </row>
    <row r="25" spans="1:16" ht="25.95" customHeight="1">
      <c r="A25" s="7" t="s">
        <v>79</v>
      </c>
      <c r="B25" s="9" t="s">
        <v>80</v>
      </c>
      <c r="C25" s="7" t="s">
        <v>37</v>
      </c>
      <c r="D25" s="7" t="s">
        <v>81</v>
      </c>
      <c r="E25" s="8" t="s">
        <v>39</v>
      </c>
      <c r="F25" s="9">
        <v>1</v>
      </c>
      <c r="G25" s="10">
        <v>110.67</v>
      </c>
      <c r="H25" s="10">
        <v>21.03</v>
      </c>
      <c r="I25" s="10">
        <v>0</v>
      </c>
      <c r="J25" s="10">
        <v>114.01</v>
      </c>
      <c r="K25" s="10">
        <v>135.04</v>
      </c>
      <c r="L25" s="10">
        <v>21.03</v>
      </c>
      <c r="M25" s="10">
        <v>0</v>
      </c>
      <c r="N25" s="10">
        <v>114.01</v>
      </c>
      <c r="O25" s="10">
        <v>135.04</v>
      </c>
      <c r="P25" s="11">
        <v>3.0885530046836039E-4</v>
      </c>
    </row>
    <row r="26" spans="1:16" ht="25.95" customHeight="1">
      <c r="A26" s="7" t="s">
        <v>82</v>
      </c>
      <c r="B26" s="9" t="s">
        <v>83</v>
      </c>
      <c r="C26" s="7" t="s">
        <v>23</v>
      </c>
      <c r="D26" s="7" t="s">
        <v>84</v>
      </c>
      <c r="E26" s="8" t="s">
        <v>39</v>
      </c>
      <c r="F26" s="9">
        <v>1</v>
      </c>
      <c r="G26" s="10">
        <v>533.61</v>
      </c>
      <c r="H26" s="10">
        <v>16.61</v>
      </c>
      <c r="I26" s="10">
        <v>1.36</v>
      </c>
      <c r="J26" s="10">
        <v>627.29</v>
      </c>
      <c r="K26" s="10">
        <v>645.26</v>
      </c>
      <c r="L26" s="10">
        <v>16.61</v>
      </c>
      <c r="M26" s="10">
        <v>1.36</v>
      </c>
      <c r="N26" s="10">
        <v>627.29</v>
      </c>
      <c r="O26" s="10">
        <v>645.26</v>
      </c>
      <c r="P26" s="11">
        <v>1.4757995496165154E-3</v>
      </c>
    </row>
    <row r="27" spans="1:16" ht="25.95" customHeight="1">
      <c r="A27" s="7" t="s">
        <v>85</v>
      </c>
      <c r="B27" s="9" t="s">
        <v>86</v>
      </c>
      <c r="C27" s="7" t="s">
        <v>23</v>
      </c>
      <c r="D27" s="7" t="s">
        <v>87</v>
      </c>
      <c r="E27" s="8" t="s">
        <v>88</v>
      </c>
      <c r="F27" s="9">
        <v>8.1199999999999992</v>
      </c>
      <c r="G27" s="10">
        <v>69.94</v>
      </c>
      <c r="H27" s="10">
        <v>55.26</v>
      </c>
      <c r="I27" s="10">
        <v>8.14</v>
      </c>
      <c r="J27" s="10">
        <v>20.100000000000001</v>
      </c>
      <c r="K27" s="10">
        <v>83.5</v>
      </c>
      <c r="L27" s="10">
        <v>448.71</v>
      </c>
      <c r="M27" s="10">
        <v>66.09</v>
      </c>
      <c r="N27" s="10">
        <v>163.22</v>
      </c>
      <c r="O27" s="10">
        <v>678.02</v>
      </c>
      <c r="P27" s="11">
        <v>1.5507262353640233E-3</v>
      </c>
    </row>
    <row r="28" spans="1:16" ht="39" customHeight="1">
      <c r="A28" s="7" t="s">
        <v>89</v>
      </c>
      <c r="B28" s="9" t="s">
        <v>90</v>
      </c>
      <c r="C28" s="7" t="s">
        <v>23</v>
      </c>
      <c r="D28" s="7" t="s">
        <v>91</v>
      </c>
      <c r="E28" s="8" t="s">
        <v>88</v>
      </c>
      <c r="F28" s="9">
        <v>8.1199999999999992</v>
      </c>
      <c r="G28" s="10">
        <v>214.35</v>
      </c>
      <c r="H28" s="10">
        <v>75.569999999999993</v>
      </c>
      <c r="I28" s="10">
        <v>10.91</v>
      </c>
      <c r="J28" s="10">
        <v>169.97</v>
      </c>
      <c r="K28" s="10">
        <v>256.45</v>
      </c>
      <c r="L28" s="10">
        <v>613.62</v>
      </c>
      <c r="M28" s="10">
        <v>88.58</v>
      </c>
      <c r="N28" s="10">
        <v>1380.17</v>
      </c>
      <c r="O28" s="10">
        <v>2082.37</v>
      </c>
      <c r="P28" s="11">
        <v>4.762670409036579E-3</v>
      </c>
    </row>
    <row r="29" spans="1:16" ht="52.05" customHeight="1">
      <c r="A29" s="7" t="s">
        <v>92</v>
      </c>
      <c r="B29" s="9" t="s">
        <v>53</v>
      </c>
      <c r="C29" s="7" t="s">
        <v>23</v>
      </c>
      <c r="D29" s="7" t="s">
        <v>54</v>
      </c>
      <c r="E29" s="8" t="s">
        <v>55</v>
      </c>
      <c r="F29" s="9">
        <v>42</v>
      </c>
      <c r="G29" s="10">
        <v>126.03</v>
      </c>
      <c r="H29" s="10">
        <v>8.9499999999999993</v>
      </c>
      <c r="I29" s="10">
        <v>0.72</v>
      </c>
      <c r="J29" s="10">
        <v>142.71</v>
      </c>
      <c r="K29" s="10">
        <v>152.38</v>
      </c>
      <c r="L29" s="10">
        <v>375.9</v>
      </c>
      <c r="M29" s="10">
        <v>30.24</v>
      </c>
      <c r="N29" s="10">
        <v>5993.82</v>
      </c>
      <c r="O29" s="10">
        <v>6399.96</v>
      </c>
      <c r="P29" s="11">
        <v>1.4637600479750355E-2</v>
      </c>
    </row>
    <row r="30" spans="1:16" ht="24" customHeight="1">
      <c r="A30" s="3" t="s">
        <v>93</v>
      </c>
      <c r="B30" s="3"/>
      <c r="C30" s="3"/>
      <c r="D30" s="3" t="s">
        <v>94</v>
      </c>
      <c r="E30" s="3"/>
      <c r="F30" s="4"/>
      <c r="G30" s="3"/>
      <c r="H30" s="3"/>
      <c r="I30" s="3"/>
      <c r="J30" s="3"/>
      <c r="K30" s="3"/>
      <c r="L30" s="3"/>
      <c r="M30" s="3"/>
      <c r="N30" s="3"/>
      <c r="O30" s="5">
        <v>36377.82</v>
      </c>
      <c r="P30" s="6">
        <v>8.3201144301569385E-2</v>
      </c>
    </row>
    <row r="31" spans="1:16" ht="39" customHeight="1">
      <c r="A31" s="7" t="s">
        <v>95</v>
      </c>
      <c r="B31" s="9" t="s">
        <v>96</v>
      </c>
      <c r="C31" s="7" t="s">
        <v>37</v>
      </c>
      <c r="D31" s="7" t="s">
        <v>97</v>
      </c>
      <c r="E31" s="8" t="s">
        <v>39</v>
      </c>
      <c r="F31" s="9">
        <v>1</v>
      </c>
      <c r="G31" s="10">
        <v>30870.98</v>
      </c>
      <c r="H31" s="10">
        <v>4330.72</v>
      </c>
      <c r="I31" s="10">
        <v>364.62</v>
      </c>
      <c r="J31" s="10">
        <v>29935.7</v>
      </c>
      <c r="K31" s="10">
        <v>34631.040000000001</v>
      </c>
      <c r="L31" s="10">
        <v>4330.72</v>
      </c>
      <c r="M31" s="10">
        <v>364.62</v>
      </c>
      <c r="N31" s="10">
        <v>29935.7</v>
      </c>
      <c r="O31" s="10">
        <v>34631.040000000001</v>
      </c>
      <c r="P31" s="11">
        <v>7.9206014993570856E-2</v>
      </c>
    </row>
    <row r="32" spans="1:16" ht="25.95" customHeight="1">
      <c r="A32" s="7" t="s">
        <v>98</v>
      </c>
      <c r="B32" s="9" t="s">
        <v>99</v>
      </c>
      <c r="C32" s="7" t="s">
        <v>37</v>
      </c>
      <c r="D32" s="7" t="s">
        <v>100</v>
      </c>
      <c r="E32" s="8" t="s">
        <v>39</v>
      </c>
      <c r="F32" s="9">
        <v>1</v>
      </c>
      <c r="G32" s="10">
        <v>813.65</v>
      </c>
      <c r="H32" s="10">
        <v>262.97000000000003</v>
      </c>
      <c r="I32" s="10">
        <v>31.22</v>
      </c>
      <c r="J32" s="10">
        <v>689.84</v>
      </c>
      <c r="K32" s="10">
        <v>984.03</v>
      </c>
      <c r="L32" s="10">
        <v>262.97000000000003</v>
      </c>
      <c r="M32" s="10">
        <v>31.22</v>
      </c>
      <c r="N32" s="10">
        <v>689.84</v>
      </c>
      <c r="O32" s="10">
        <v>984.03</v>
      </c>
      <c r="P32" s="11">
        <v>2.2506137538498274E-3</v>
      </c>
    </row>
    <row r="33" spans="1:16" ht="25.95" customHeight="1">
      <c r="A33" s="7" t="s">
        <v>101</v>
      </c>
      <c r="B33" s="9" t="s">
        <v>102</v>
      </c>
      <c r="C33" s="7" t="s">
        <v>37</v>
      </c>
      <c r="D33" s="7" t="s">
        <v>103</v>
      </c>
      <c r="E33" s="8" t="s">
        <v>39</v>
      </c>
      <c r="F33" s="9">
        <v>1</v>
      </c>
      <c r="G33" s="10">
        <v>630.96</v>
      </c>
      <c r="H33" s="10">
        <v>219.65</v>
      </c>
      <c r="I33" s="10">
        <v>26.76</v>
      </c>
      <c r="J33" s="10">
        <v>516.34</v>
      </c>
      <c r="K33" s="10">
        <v>762.75</v>
      </c>
      <c r="L33" s="10">
        <v>219.65</v>
      </c>
      <c r="M33" s="10">
        <v>26.76</v>
      </c>
      <c r="N33" s="10">
        <v>516.34</v>
      </c>
      <c r="O33" s="10">
        <v>762.75</v>
      </c>
      <c r="P33" s="11">
        <v>1.7445155541487107E-3</v>
      </c>
    </row>
    <row r="34" spans="1:16" ht="24" customHeight="1">
      <c r="A34" s="3" t="s">
        <v>104</v>
      </c>
      <c r="B34" s="3"/>
      <c r="C34" s="3"/>
      <c r="D34" s="3" t="s">
        <v>105</v>
      </c>
      <c r="E34" s="3"/>
      <c r="F34" s="4"/>
      <c r="G34" s="3"/>
      <c r="H34" s="3"/>
      <c r="I34" s="3"/>
      <c r="J34" s="3"/>
      <c r="K34" s="3"/>
      <c r="L34" s="3"/>
      <c r="M34" s="3"/>
      <c r="N34" s="3"/>
      <c r="O34" s="5">
        <v>3209.7</v>
      </c>
      <c r="P34" s="6">
        <v>7.3410312345475147E-3</v>
      </c>
    </row>
    <row r="35" spans="1:16" ht="39" customHeight="1">
      <c r="A35" s="7" t="s">
        <v>106</v>
      </c>
      <c r="B35" s="9" t="s">
        <v>107</v>
      </c>
      <c r="C35" s="7" t="s">
        <v>23</v>
      </c>
      <c r="D35" s="7" t="s">
        <v>108</v>
      </c>
      <c r="E35" s="8" t="s">
        <v>39</v>
      </c>
      <c r="F35" s="9">
        <v>1</v>
      </c>
      <c r="G35" s="10">
        <v>695.25</v>
      </c>
      <c r="H35" s="10">
        <v>16.71</v>
      </c>
      <c r="I35" s="10">
        <v>1.36</v>
      </c>
      <c r="J35" s="10">
        <v>822.64</v>
      </c>
      <c r="K35" s="10">
        <v>840.71</v>
      </c>
      <c r="L35" s="10">
        <v>16.71</v>
      </c>
      <c r="M35" s="10">
        <v>1.36</v>
      </c>
      <c r="N35" s="10">
        <v>822.64</v>
      </c>
      <c r="O35" s="10">
        <v>840.71</v>
      </c>
      <c r="P35" s="11">
        <v>1.9228209394013276E-3</v>
      </c>
    </row>
    <row r="36" spans="1:16" ht="39" customHeight="1">
      <c r="A36" s="7" t="s">
        <v>109</v>
      </c>
      <c r="B36" s="9" t="s">
        <v>110</v>
      </c>
      <c r="C36" s="7" t="s">
        <v>23</v>
      </c>
      <c r="D36" s="7" t="s">
        <v>111</v>
      </c>
      <c r="E36" s="8" t="s">
        <v>39</v>
      </c>
      <c r="F36" s="9">
        <v>7</v>
      </c>
      <c r="G36" s="10">
        <v>245.25</v>
      </c>
      <c r="H36" s="10">
        <v>16.71</v>
      </c>
      <c r="I36" s="10">
        <v>1.36</v>
      </c>
      <c r="J36" s="10">
        <v>278.45999999999998</v>
      </c>
      <c r="K36" s="10">
        <v>296.52999999999997</v>
      </c>
      <c r="L36" s="10">
        <v>116.97</v>
      </c>
      <c r="M36" s="10">
        <v>9.52</v>
      </c>
      <c r="N36" s="10">
        <v>1949.22</v>
      </c>
      <c r="O36" s="10">
        <v>2075.71</v>
      </c>
      <c r="P36" s="11">
        <v>4.747438060835163E-3</v>
      </c>
    </row>
    <row r="37" spans="1:16" ht="24" customHeight="1">
      <c r="A37" s="7" t="s">
        <v>112</v>
      </c>
      <c r="B37" s="9" t="s">
        <v>113</v>
      </c>
      <c r="C37" s="7" t="s">
        <v>37</v>
      </c>
      <c r="D37" s="7" t="s">
        <v>114</v>
      </c>
      <c r="E37" s="8" t="s">
        <v>39</v>
      </c>
      <c r="F37" s="9">
        <v>12</v>
      </c>
      <c r="G37" s="10">
        <v>20.25</v>
      </c>
      <c r="H37" s="10">
        <v>16.71</v>
      </c>
      <c r="I37" s="10">
        <v>1.36</v>
      </c>
      <c r="J37" s="10">
        <v>6.37</v>
      </c>
      <c r="K37" s="10">
        <v>24.44</v>
      </c>
      <c r="L37" s="10">
        <v>200.52</v>
      </c>
      <c r="M37" s="10">
        <v>16.32</v>
      </c>
      <c r="N37" s="10">
        <v>76.44</v>
      </c>
      <c r="O37" s="10">
        <v>293.27999999999997</v>
      </c>
      <c r="P37" s="11">
        <v>6.7077223431102439E-4</v>
      </c>
    </row>
    <row r="38" spans="1:16" ht="24" customHeight="1">
      <c r="A38" s="3" t="s">
        <v>115</v>
      </c>
      <c r="B38" s="3"/>
      <c r="C38" s="3"/>
      <c r="D38" s="3" t="s">
        <v>116</v>
      </c>
      <c r="E38" s="3"/>
      <c r="F38" s="4"/>
      <c r="G38" s="3"/>
      <c r="H38" s="3"/>
      <c r="I38" s="3"/>
      <c r="J38" s="3"/>
      <c r="K38" s="3"/>
      <c r="L38" s="3"/>
      <c r="M38" s="3"/>
      <c r="N38" s="3"/>
      <c r="O38" s="5">
        <v>6001.27</v>
      </c>
      <c r="P38" s="6">
        <v>1.3725740884491685E-2</v>
      </c>
    </row>
    <row r="39" spans="1:16" ht="25.95" customHeight="1">
      <c r="A39" s="7" t="s">
        <v>117</v>
      </c>
      <c r="B39" s="9" t="s">
        <v>118</v>
      </c>
      <c r="C39" s="7" t="s">
        <v>37</v>
      </c>
      <c r="D39" s="7" t="s">
        <v>119</v>
      </c>
      <c r="E39" s="8" t="s">
        <v>39</v>
      </c>
      <c r="F39" s="9">
        <v>89</v>
      </c>
      <c r="G39" s="10">
        <v>55.93</v>
      </c>
      <c r="H39" s="10">
        <v>15.2</v>
      </c>
      <c r="I39" s="10">
        <v>2.06</v>
      </c>
      <c r="J39" s="10">
        <v>50.17</v>
      </c>
      <c r="K39" s="10">
        <v>67.430000000000007</v>
      </c>
      <c r="L39" s="10">
        <v>1352.8</v>
      </c>
      <c r="M39" s="10">
        <v>183.34</v>
      </c>
      <c r="N39" s="10">
        <v>4465.13</v>
      </c>
      <c r="O39" s="10">
        <v>6001.27</v>
      </c>
      <c r="P39" s="11">
        <v>1.3725740884491685E-2</v>
      </c>
    </row>
    <row r="40" spans="1:16" ht="24" customHeight="1">
      <c r="A40" s="3" t="s">
        <v>120</v>
      </c>
      <c r="B40" s="3"/>
      <c r="C40" s="3"/>
      <c r="D40" s="3" t="s">
        <v>121</v>
      </c>
      <c r="E40" s="3"/>
      <c r="F40" s="4"/>
      <c r="G40" s="3"/>
      <c r="H40" s="3"/>
      <c r="I40" s="3"/>
      <c r="J40" s="3"/>
      <c r="K40" s="3"/>
      <c r="L40" s="3"/>
      <c r="M40" s="3"/>
      <c r="N40" s="3"/>
      <c r="O40" s="5">
        <v>72154.570000000007</v>
      </c>
      <c r="P40" s="6">
        <v>0.1650275577422641</v>
      </c>
    </row>
    <row r="41" spans="1:16" ht="24" customHeight="1">
      <c r="A41" s="7" t="s">
        <v>122</v>
      </c>
      <c r="B41" s="9" t="s">
        <v>123</v>
      </c>
      <c r="C41" s="7" t="s">
        <v>37</v>
      </c>
      <c r="D41" s="7" t="s">
        <v>124</v>
      </c>
      <c r="E41" s="8" t="s">
        <v>39</v>
      </c>
      <c r="F41" s="9">
        <v>1</v>
      </c>
      <c r="G41" s="10">
        <v>16129.39</v>
      </c>
      <c r="H41" s="10">
        <v>7059.25</v>
      </c>
      <c r="I41" s="10">
        <v>0</v>
      </c>
      <c r="J41" s="10">
        <v>12854.11</v>
      </c>
      <c r="K41" s="10">
        <v>19913.36</v>
      </c>
      <c r="L41" s="10">
        <v>7059.25</v>
      </c>
      <c r="M41" s="10">
        <v>0</v>
      </c>
      <c r="N41" s="10">
        <v>12854.11</v>
      </c>
      <c r="O41" s="10">
        <v>19913.36</v>
      </c>
      <c r="P41" s="11">
        <v>4.5544629636660464E-2</v>
      </c>
    </row>
    <row r="42" spans="1:16" ht="24" customHeight="1">
      <c r="A42" s="7" t="s">
        <v>125</v>
      </c>
      <c r="B42" s="9" t="s">
        <v>126</v>
      </c>
      <c r="C42" s="7" t="s">
        <v>37</v>
      </c>
      <c r="D42" s="7" t="s">
        <v>127</v>
      </c>
      <c r="E42" s="8" t="s">
        <v>39</v>
      </c>
      <c r="F42" s="9">
        <v>10</v>
      </c>
      <c r="G42" s="10">
        <v>607.35</v>
      </c>
      <c r="H42" s="10">
        <v>38.5</v>
      </c>
      <c r="I42" s="10">
        <v>0</v>
      </c>
      <c r="J42" s="10">
        <v>577.35</v>
      </c>
      <c r="K42" s="10">
        <v>615.85</v>
      </c>
      <c r="L42" s="10">
        <v>385</v>
      </c>
      <c r="M42" s="10">
        <v>0</v>
      </c>
      <c r="N42" s="10">
        <v>5773.5</v>
      </c>
      <c r="O42" s="10">
        <v>6158.5</v>
      </c>
      <c r="P42" s="11">
        <v>1.4085347807571072E-2</v>
      </c>
    </row>
    <row r="43" spans="1:16" ht="24" customHeight="1">
      <c r="A43" s="7" t="s">
        <v>129</v>
      </c>
      <c r="B43" s="9" t="s">
        <v>130</v>
      </c>
      <c r="C43" s="7" t="s">
        <v>37</v>
      </c>
      <c r="D43" s="7" t="s">
        <v>131</v>
      </c>
      <c r="E43" s="8" t="s">
        <v>39</v>
      </c>
      <c r="F43" s="9">
        <v>10</v>
      </c>
      <c r="G43" s="10">
        <v>601.35</v>
      </c>
      <c r="H43" s="10">
        <v>38.5</v>
      </c>
      <c r="I43" s="10">
        <v>0</v>
      </c>
      <c r="J43" s="10">
        <v>571.35</v>
      </c>
      <c r="K43" s="10">
        <v>609.85</v>
      </c>
      <c r="L43" s="10">
        <v>385</v>
      </c>
      <c r="M43" s="10">
        <v>0</v>
      </c>
      <c r="N43" s="10">
        <v>5713.5</v>
      </c>
      <c r="O43" s="10">
        <v>6098.5</v>
      </c>
      <c r="P43" s="11">
        <v>1.3948119445396149E-2</v>
      </c>
    </row>
    <row r="44" spans="1:16" ht="25.95" customHeight="1">
      <c r="A44" s="7" t="s">
        <v>132</v>
      </c>
      <c r="B44" s="9" t="s">
        <v>133</v>
      </c>
      <c r="C44" s="7" t="s">
        <v>37</v>
      </c>
      <c r="D44" s="7" t="s">
        <v>134</v>
      </c>
      <c r="E44" s="8" t="s">
        <v>39</v>
      </c>
      <c r="F44" s="9">
        <v>60</v>
      </c>
      <c r="G44" s="10">
        <v>630.52</v>
      </c>
      <c r="H44" s="10">
        <v>38.5</v>
      </c>
      <c r="I44" s="10">
        <v>0</v>
      </c>
      <c r="J44" s="10">
        <v>600.52</v>
      </c>
      <c r="K44" s="10">
        <v>639.02</v>
      </c>
      <c r="L44" s="10">
        <v>2310</v>
      </c>
      <c r="M44" s="10">
        <v>0</v>
      </c>
      <c r="N44" s="10">
        <v>36031.199999999997</v>
      </c>
      <c r="O44" s="10">
        <v>38341.199999999997</v>
      </c>
      <c r="P44" s="11">
        <v>8.7691667997019399E-2</v>
      </c>
    </row>
    <row r="45" spans="1:16" ht="24" customHeight="1">
      <c r="A45" s="7" t="s">
        <v>135</v>
      </c>
      <c r="B45" s="9" t="s">
        <v>136</v>
      </c>
      <c r="C45" s="7" t="s">
        <v>37</v>
      </c>
      <c r="D45" s="7" t="s">
        <v>137</v>
      </c>
      <c r="E45" s="8" t="s">
        <v>39</v>
      </c>
      <c r="F45" s="9">
        <v>1</v>
      </c>
      <c r="G45" s="10">
        <v>1356.21</v>
      </c>
      <c r="H45" s="10">
        <v>51.34</v>
      </c>
      <c r="I45" s="10">
        <v>1591.67</v>
      </c>
      <c r="J45" s="10">
        <v>0</v>
      </c>
      <c r="K45" s="10">
        <v>1643.01</v>
      </c>
      <c r="L45" s="10">
        <v>51.34</v>
      </c>
      <c r="M45" s="10">
        <v>1591.67</v>
      </c>
      <c r="N45" s="10">
        <v>0</v>
      </c>
      <c r="O45" s="10">
        <v>1643.01</v>
      </c>
      <c r="P45" s="11">
        <v>3.7577928556170085E-3</v>
      </c>
    </row>
    <row r="46" spans="1:16" ht="24" customHeight="1">
      <c r="A46" s="3" t="s">
        <v>138</v>
      </c>
      <c r="B46" s="3"/>
      <c r="C46" s="3"/>
      <c r="D46" s="3" t="s">
        <v>139</v>
      </c>
      <c r="E46" s="3"/>
      <c r="F46" s="4"/>
      <c r="G46" s="3"/>
      <c r="H46" s="3"/>
      <c r="I46" s="3"/>
      <c r="J46" s="3"/>
      <c r="K46" s="3"/>
      <c r="L46" s="3"/>
      <c r="M46" s="3"/>
      <c r="N46" s="3"/>
      <c r="O46" s="5">
        <v>2830.43</v>
      </c>
      <c r="P46" s="6">
        <v>6.4735878858461294E-3</v>
      </c>
    </row>
    <row r="47" spans="1:16" ht="39" customHeight="1">
      <c r="A47" s="7" t="s">
        <v>140</v>
      </c>
      <c r="B47" s="9" t="s">
        <v>141</v>
      </c>
      <c r="C47" s="7" t="s">
        <v>23</v>
      </c>
      <c r="D47" s="7" t="s">
        <v>142</v>
      </c>
      <c r="E47" s="8" t="s">
        <v>55</v>
      </c>
      <c r="F47" s="9">
        <v>100</v>
      </c>
      <c r="G47" s="10">
        <v>9.1199999999999992</v>
      </c>
      <c r="H47" s="10">
        <v>4.16</v>
      </c>
      <c r="I47" s="10">
        <v>0.38</v>
      </c>
      <c r="J47" s="10">
        <v>6.48</v>
      </c>
      <c r="K47" s="10">
        <v>11.02</v>
      </c>
      <c r="L47" s="10">
        <v>416</v>
      </c>
      <c r="M47" s="10">
        <v>38</v>
      </c>
      <c r="N47" s="10">
        <v>648</v>
      </c>
      <c r="O47" s="10">
        <v>1102</v>
      </c>
      <c r="P47" s="11">
        <v>2.5204275852794221E-3</v>
      </c>
    </row>
    <row r="48" spans="1:16" ht="39" customHeight="1">
      <c r="A48" s="7" t="s">
        <v>143</v>
      </c>
      <c r="B48" s="9" t="s">
        <v>144</v>
      </c>
      <c r="C48" s="7" t="s">
        <v>23</v>
      </c>
      <c r="D48" s="7" t="s">
        <v>145</v>
      </c>
      <c r="E48" s="8" t="s">
        <v>55</v>
      </c>
      <c r="F48" s="9">
        <v>200</v>
      </c>
      <c r="G48" s="10">
        <v>2.87</v>
      </c>
      <c r="H48" s="10">
        <v>0.86</v>
      </c>
      <c r="I48" s="10">
        <v>0.08</v>
      </c>
      <c r="J48" s="10">
        <v>2.5299999999999998</v>
      </c>
      <c r="K48" s="10">
        <v>3.47</v>
      </c>
      <c r="L48" s="10">
        <v>172</v>
      </c>
      <c r="M48" s="10">
        <v>16</v>
      </c>
      <c r="N48" s="10">
        <v>506</v>
      </c>
      <c r="O48" s="10">
        <v>694</v>
      </c>
      <c r="P48" s="11">
        <v>1.5872747224899447E-3</v>
      </c>
    </row>
    <row r="49" spans="1:16" ht="39" customHeight="1">
      <c r="A49" s="7" t="s">
        <v>146</v>
      </c>
      <c r="B49" s="9" t="s">
        <v>147</v>
      </c>
      <c r="C49" s="7" t="s">
        <v>23</v>
      </c>
      <c r="D49" s="7" t="s">
        <v>148</v>
      </c>
      <c r="E49" s="8" t="s">
        <v>39</v>
      </c>
      <c r="F49" s="9">
        <v>10</v>
      </c>
      <c r="G49" s="10">
        <v>26.26</v>
      </c>
      <c r="H49" s="10">
        <v>4.99</v>
      </c>
      <c r="I49" s="10">
        <v>0.54</v>
      </c>
      <c r="J49" s="10">
        <v>26.24</v>
      </c>
      <c r="K49" s="10">
        <v>31.77</v>
      </c>
      <c r="L49" s="10">
        <v>49.9</v>
      </c>
      <c r="M49" s="10">
        <v>5.4</v>
      </c>
      <c r="N49" s="10">
        <v>262.39999999999998</v>
      </c>
      <c r="O49" s="10">
        <v>317.7</v>
      </c>
      <c r="P49" s="11">
        <v>7.2662417771621819E-4</v>
      </c>
    </row>
    <row r="50" spans="1:16" ht="25.95" customHeight="1">
      <c r="A50" s="7" t="s">
        <v>149</v>
      </c>
      <c r="B50" s="9" t="s">
        <v>150</v>
      </c>
      <c r="C50" s="7" t="s">
        <v>37</v>
      </c>
      <c r="D50" s="7" t="s">
        <v>151</v>
      </c>
      <c r="E50" s="8" t="s">
        <v>39</v>
      </c>
      <c r="F50" s="9">
        <v>3</v>
      </c>
      <c r="G50" s="10">
        <v>233.68</v>
      </c>
      <c r="H50" s="10">
        <v>18.3</v>
      </c>
      <c r="I50" s="10">
        <v>2.2200000000000002</v>
      </c>
      <c r="J50" s="10">
        <v>218.39</v>
      </c>
      <c r="K50" s="10">
        <v>238.91</v>
      </c>
      <c r="L50" s="10">
        <v>54.9</v>
      </c>
      <c r="M50" s="10">
        <v>6.66</v>
      </c>
      <c r="N50" s="10">
        <v>655.16999999999996</v>
      </c>
      <c r="O50" s="10">
        <v>716.73</v>
      </c>
      <c r="P50" s="11">
        <v>1.6392614003605446E-3</v>
      </c>
    </row>
    <row r="51" spans="1:16" ht="25.95" customHeight="1">
      <c r="A51" s="3" t="s">
        <v>152</v>
      </c>
      <c r="B51" s="3"/>
      <c r="C51" s="3"/>
      <c r="D51" s="3" t="s">
        <v>153</v>
      </c>
      <c r="E51" s="3"/>
      <c r="F51" s="4"/>
      <c r="G51" s="3"/>
      <c r="H51" s="3"/>
      <c r="I51" s="3"/>
      <c r="J51" s="3"/>
      <c r="K51" s="3"/>
      <c r="L51" s="3"/>
      <c r="M51" s="3"/>
      <c r="N51" s="3"/>
      <c r="O51" s="5">
        <v>10519.93</v>
      </c>
      <c r="P51" s="6">
        <v>2.4060546068247323E-2</v>
      </c>
    </row>
    <row r="52" spans="1:16" ht="25.95" customHeight="1">
      <c r="A52" s="7" t="s">
        <v>154</v>
      </c>
      <c r="B52" s="9" t="s">
        <v>155</v>
      </c>
      <c r="C52" s="7" t="s">
        <v>37</v>
      </c>
      <c r="D52" s="7" t="s">
        <v>156</v>
      </c>
      <c r="E52" s="8" t="s">
        <v>39</v>
      </c>
      <c r="F52" s="9">
        <v>1</v>
      </c>
      <c r="G52" s="10">
        <v>6855.92</v>
      </c>
      <c r="H52" s="10">
        <v>1713.95</v>
      </c>
      <c r="I52" s="10">
        <v>5444.09</v>
      </c>
      <c r="J52" s="10">
        <v>1230.3699999999999</v>
      </c>
      <c r="K52" s="10">
        <v>8388.41</v>
      </c>
      <c r="L52" s="10">
        <v>1713.95</v>
      </c>
      <c r="M52" s="10">
        <v>5444.09</v>
      </c>
      <c r="N52" s="10">
        <v>1230.3699999999999</v>
      </c>
      <c r="O52" s="10">
        <v>8388.41</v>
      </c>
      <c r="P52" s="11">
        <v>1.9185462759195786E-2</v>
      </c>
    </row>
    <row r="53" spans="1:16" ht="24" customHeight="1">
      <c r="A53" s="7" t="s">
        <v>157</v>
      </c>
      <c r="B53" s="9" t="s">
        <v>158</v>
      </c>
      <c r="C53" s="7" t="s">
        <v>37</v>
      </c>
      <c r="D53" s="7" t="s">
        <v>159</v>
      </c>
      <c r="E53" s="8" t="s">
        <v>39</v>
      </c>
      <c r="F53" s="9">
        <v>1</v>
      </c>
      <c r="G53" s="10">
        <v>1664.64</v>
      </c>
      <c r="H53" s="10">
        <v>2104.8000000000002</v>
      </c>
      <c r="I53" s="10">
        <v>12.8</v>
      </c>
      <c r="J53" s="10">
        <v>13.92</v>
      </c>
      <c r="K53" s="10">
        <v>2131.52</v>
      </c>
      <c r="L53" s="10">
        <v>2104.8000000000002</v>
      </c>
      <c r="M53" s="10">
        <v>12.8</v>
      </c>
      <c r="N53" s="10">
        <v>13.92</v>
      </c>
      <c r="O53" s="10">
        <v>2131.52</v>
      </c>
      <c r="P53" s="11">
        <v>4.8750833090515366E-3</v>
      </c>
    </row>
    <row r="54" spans="1:16" ht="24" customHeight="1">
      <c r="A54" s="3" t="s">
        <v>160</v>
      </c>
      <c r="B54" s="3"/>
      <c r="C54" s="3"/>
      <c r="D54" s="3" t="s">
        <v>161</v>
      </c>
      <c r="E54" s="3"/>
      <c r="F54" s="4"/>
      <c r="G54" s="3"/>
      <c r="H54" s="3"/>
      <c r="I54" s="3"/>
      <c r="J54" s="3"/>
      <c r="K54" s="3"/>
      <c r="L54" s="3"/>
      <c r="M54" s="3"/>
      <c r="N54" s="3"/>
      <c r="O54" s="5">
        <v>117227.94</v>
      </c>
      <c r="P54" s="6">
        <v>0.26811663678900272</v>
      </c>
    </row>
    <row r="55" spans="1:16" ht="25.95" customHeight="1">
      <c r="A55" s="7" t="s">
        <v>162</v>
      </c>
      <c r="B55" s="9" t="s">
        <v>163</v>
      </c>
      <c r="C55" s="7" t="s">
        <v>23</v>
      </c>
      <c r="D55" s="7" t="s">
        <v>164</v>
      </c>
      <c r="E55" s="8" t="s">
        <v>55</v>
      </c>
      <c r="F55" s="9">
        <v>254.4</v>
      </c>
      <c r="G55" s="10">
        <v>114.64</v>
      </c>
      <c r="H55" s="10">
        <v>31.92</v>
      </c>
      <c r="I55" s="10">
        <v>3.78</v>
      </c>
      <c r="J55" s="10">
        <v>102.89</v>
      </c>
      <c r="K55" s="10">
        <v>138.59</v>
      </c>
      <c r="L55" s="10">
        <v>8120.44</v>
      </c>
      <c r="M55" s="10">
        <v>961.63</v>
      </c>
      <c r="N55" s="10">
        <v>26175.22</v>
      </c>
      <c r="O55" s="10">
        <v>35257.29</v>
      </c>
      <c r="P55" s="11">
        <v>8.0638336023771615E-2</v>
      </c>
    </row>
    <row r="56" spans="1:16" ht="64.95" customHeight="1">
      <c r="A56" s="7" t="s">
        <v>165</v>
      </c>
      <c r="B56" s="9" t="s">
        <v>166</v>
      </c>
      <c r="C56" s="7" t="s">
        <v>23</v>
      </c>
      <c r="D56" s="7" t="s">
        <v>167</v>
      </c>
      <c r="E56" s="8" t="s">
        <v>55</v>
      </c>
      <c r="F56" s="9">
        <v>85.2</v>
      </c>
      <c r="G56" s="10">
        <v>611.27</v>
      </c>
      <c r="H56" s="10">
        <v>185.7</v>
      </c>
      <c r="I56" s="10">
        <v>22.05</v>
      </c>
      <c r="J56" s="10">
        <v>531.21</v>
      </c>
      <c r="K56" s="10">
        <v>738.96</v>
      </c>
      <c r="L56" s="10">
        <v>15821.64</v>
      </c>
      <c r="M56" s="10">
        <v>1878.66</v>
      </c>
      <c r="N56" s="10">
        <v>45259.09</v>
      </c>
      <c r="O56" s="10">
        <v>62959.39</v>
      </c>
      <c r="P56" s="11">
        <v>0.1439968995538706</v>
      </c>
    </row>
    <row r="57" spans="1:16" ht="25.95" customHeight="1">
      <c r="A57" s="7" t="s">
        <v>168</v>
      </c>
      <c r="B57" s="9" t="s">
        <v>169</v>
      </c>
      <c r="C57" s="7" t="s">
        <v>37</v>
      </c>
      <c r="D57" s="7" t="s">
        <v>170</v>
      </c>
      <c r="E57" s="29" t="s">
        <v>205</v>
      </c>
      <c r="F57" s="9">
        <v>3</v>
      </c>
      <c r="G57" s="10">
        <v>555.52</v>
      </c>
      <c r="H57" s="10">
        <v>291.36</v>
      </c>
      <c r="I57" s="10">
        <v>35.200000000000003</v>
      </c>
      <c r="J57" s="10">
        <v>299.12</v>
      </c>
      <c r="K57" s="10">
        <v>625.67999999999995</v>
      </c>
      <c r="L57" s="10">
        <v>874.08</v>
      </c>
      <c r="M57" s="10">
        <v>105.6</v>
      </c>
      <c r="N57" s="10">
        <v>897.36</v>
      </c>
      <c r="O57" s="10">
        <v>1877.04</v>
      </c>
      <c r="P57" s="11">
        <v>4.2930520822802966E-3</v>
      </c>
    </row>
    <row r="58" spans="1:16" ht="24" customHeight="1">
      <c r="A58" s="7" t="s">
        <v>171</v>
      </c>
      <c r="B58" s="9" t="s">
        <v>172</v>
      </c>
      <c r="C58" s="7" t="s">
        <v>37</v>
      </c>
      <c r="D58" s="7" t="s">
        <v>173</v>
      </c>
      <c r="E58" s="8" t="s">
        <v>39</v>
      </c>
      <c r="F58" s="9">
        <v>3</v>
      </c>
      <c r="G58" s="10">
        <v>406.07</v>
      </c>
      <c r="H58" s="10">
        <v>291.83999999999997</v>
      </c>
      <c r="I58" s="10">
        <v>57.44</v>
      </c>
      <c r="J58" s="10">
        <v>141.24</v>
      </c>
      <c r="K58" s="10">
        <v>490.52</v>
      </c>
      <c r="L58" s="10">
        <v>875.52</v>
      </c>
      <c r="M58" s="10">
        <v>172.32</v>
      </c>
      <c r="N58" s="10">
        <v>423.72</v>
      </c>
      <c r="O58" s="10">
        <v>1471.56</v>
      </c>
      <c r="P58" s="11">
        <v>3.3656628107021657E-3</v>
      </c>
    </row>
    <row r="59" spans="1:16" ht="24" customHeight="1">
      <c r="A59" s="7" t="s">
        <v>174</v>
      </c>
      <c r="B59" s="9" t="s">
        <v>175</v>
      </c>
      <c r="C59" s="7" t="s">
        <v>37</v>
      </c>
      <c r="D59" s="7" t="s">
        <v>176</v>
      </c>
      <c r="E59" s="8" t="s">
        <v>177</v>
      </c>
      <c r="F59" s="9">
        <v>1</v>
      </c>
      <c r="G59" s="10">
        <v>7083.91</v>
      </c>
      <c r="H59" s="10">
        <v>4370.3999999999996</v>
      </c>
      <c r="I59" s="10">
        <v>528</v>
      </c>
      <c r="J59" s="10">
        <v>3659.84</v>
      </c>
      <c r="K59" s="10">
        <v>8558.24</v>
      </c>
      <c r="L59" s="10">
        <v>4370.3999999999996</v>
      </c>
      <c r="M59" s="10">
        <v>528</v>
      </c>
      <c r="N59" s="10">
        <v>3659.84</v>
      </c>
      <c r="O59" s="10">
        <v>8558.24</v>
      </c>
      <c r="P59" s="11">
        <v>1.9573887638331906E-2</v>
      </c>
    </row>
    <row r="60" spans="1:16" ht="24" customHeight="1">
      <c r="A60" s="7" t="s">
        <v>178</v>
      </c>
      <c r="B60" s="9" t="s">
        <v>179</v>
      </c>
      <c r="C60" s="7" t="s">
        <v>37</v>
      </c>
      <c r="D60" s="7" t="s">
        <v>180</v>
      </c>
      <c r="E60" s="29" t="s">
        <v>177</v>
      </c>
      <c r="F60" s="9">
        <v>1</v>
      </c>
      <c r="G60" s="10">
        <v>1308.1600000000001</v>
      </c>
      <c r="H60" s="10">
        <v>728.39</v>
      </c>
      <c r="I60" s="10">
        <v>88</v>
      </c>
      <c r="J60" s="10">
        <v>764.11</v>
      </c>
      <c r="K60" s="10">
        <v>1580.5</v>
      </c>
      <c r="L60" s="10">
        <v>728.39</v>
      </c>
      <c r="M60" s="10">
        <v>88</v>
      </c>
      <c r="N60" s="10">
        <v>764.11</v>
      </c>
      <c r="O60" s="10">
        <v>1580.5</v>
      </c>
      <c r="P60" s="11">
        <v>3.6148237736244341E-3</v>
      </c>
    </row>
    <row r="61" spans="1:16" ht="24" customHeight="1">
      <c r="A61" s="7" t="s">
        <v>181</v>
      </c>
      <c r="B61" s="9" t="s">
        <v>182</v>
      </c>
      <c r="C61" s="7" t="s">
        <v>37</v>
      </c>
      <c r="D61" s="7" t="s">
        <v>183</v>
      </c>
      <c r="E61" s="8" t="s">
        <v>177</v>
      </c>
      <c r="F61" s="9">
        <v>1</v>
      </c>
      <c r="G61" s="10">
        <v>4574.03</v>
      </c>
      <c r="H61" s="10">
        <v>2884.07</v>
      </c>
      <c r="I61" s="10">
        <v>352</v>
      </c>
      <c r="J61" s="10">
        <v>2287.85</v>
      </c>
      <c r="K61" s="10">
        <v>5523.92</v>
      </c>
      <c r="L61" s="10">
        <v>2884.07</v>
      </c>
      <c r="M61" s="10">
        <v>352</v>
      </c>
      <c r="N61" s="10">
        <v>2287.85</v>
      </c>
      <c r="O61" s="10">
        <v>5523.92</v>
      </c>
      <c r="P61" s="11">
        <v>1.2633974906421692E-2</v>
      </c>
    </row>
    <row r="62" spans="1:16" ht="24" customHeight="1">
      <c r="A62" s="3" t="s">
        <v>184</v>
      </c>
      <c r="B62" s="3"/>
      <c r="C62" s="3"/>
      <c r="D62" s="3" t="s">
        <v>185</v>
      </c>
      <c r="E62" s="3"/>
      <c r="F62" s="4"/>
      <c r="G62" s="3"/>
      <c r="H62" s="3"/>
      <c r="I62" s="3"/>
      <c r="J62" s="3"/>
      <c r="K62" s="3"/>
      <c r="L62" s="3"/>
      <c r="M62" s="3"/>
      <c r="N62" s="3"/>
      <c r="O62" s="5">
        <v>21679</v>
      </c>
      <c r="P62" s="6">
        <v>4.9582894393169319E-2</v>
      </c>
    </row>
    <row r="63" spans="1:16" ht="25.95" customHeight="1">
      <c r="A63" s="7" t="s">
        <v>186</v>
      </c>
      <c r="B63" s="9" t="s">
        <v>187</v>
      </c>
      <c r="C63" s="7" t="s">
        <v>37</v>
      </c>
      <c r="D63" s="7" t="s">
        <v>188</v>
      </c>
      <c r="E63" s="8" t="s">
        <v>39</v>
      </c>
      <c r="F63" s="9">
        <v>1</v>
      </c>
      <c r="G63" s="10">
        <v>11125.3</v>
      </c>
      <c r="H63" s="10">
        <v>2050.16</v>
      </c>
      <c r="I63" s="10">
        <v>249.76</v>
      </c>
      <c r="J63" s="10">
        <v>11151.42</v>
      </c>
      <c r="K63" s="10">
        <v>13451.34</v>
      </c>
      <c r="L63" s="10">
        <v>2050.16</v>
      </c>
      <c r="M63" s="10">
        <v>249.76</v>
      </c>
      <c r="N63" s="10">
        <v>11151.42</v>
      </c>
      <c r="O63" s="10">
        <v>13451.34</v>
      </c>
      <c r="P63" s="11">
        <v>3.076508928763385E-2</v>
      </c>
    </row>
    <row r="64" spans="1:16" ht="25.95" customHeight="1">
      <c r="A64" s="7" t="s">
        <v>189</v>
      </c>
      <c r="B64" s="9" t="s">
        <v>190</v>
      </c>
      <c r="C64" s="7" t="s">
        <v>37</v>
      </c>
      <c r="D64" s="7" t="s">
        <v>191</v>
      </c>
      <c r="E64" s="8" t="s">
        <v>192</v>
      </c>
      <c r="F64" s="9">
        <v>1</v>
      </c>
      <c r="G64" s="10">
        <v>6813.93</v>
      </c>
      <c r="H64" s="10">
        <v>4101.75</v>
      </c>
      <c r="I64" s="10">
        <v>501.56</v>
      </c>
      <c r="J64" s="10">
        <v>3624.35</v>
      </c>
      <c r="K64" s="10">
        <v>8227.66</v>
      </c>
      <c r="L64" s="10">
        <v>4101.75</v>
      </c>
      <c r="M64" s="10">
        <v>501.56</v>
      </c>
      <c r="N64" s="10">
        <v>3624.35</v>
      </c>
      <c r="O64" s="10">
        <v>8227.66</v>
      </c>
      <c r="P64" s="11">
        <v>1.8817805105535473E-2</v>
      </c>
    </row>
    <row r="65" spans="1:16">
      <c r="A65" s="14"/>
      <c r="B65" s="14"/>
      <c r="C65" s="14"/>
      <c r="D65" s="14"/>
      <c r="E65" s="14"/>
      <c r="F65" s="14"/>
      <c r="G65" s="14"/>
      <c r="H65" s="14"/>
      <c r="I65" s="14"/>
      <c r="J65" s="14"/>
      <c r="K65" s="14" t="s">
        <v>193</v>
      </c>
      <c r="L65" s="14" t="s">
        <v>194</v>
      </c>
      <c r="M65" s="14" t="s">
        <v>195</v>
      </c>
      <c r="N65" s="14" t="s">
        <v>196</v>
      </c>
      <c r="O65" s="14" t="s">
        <v>197</v>
      </c>
      <c r="P65" s="14"/>
    </row>
    <row r="66" spans="1:16">
      <c r="A66" s="16"/>
      <c r="B66" s="16"/>
      <c r="C66" s="16"/>
      <c r="D66" s="16"/>
      <c r="E66" s="16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</row>
    <row r="67" spans="1:16">
      <c r="A67" s="24"/>
      <c r="B67" s="24"/>
      <c r="C67" s="24"/>
      <c r="D67" s="15"/>
      <c r="E67" s="14"/>
      <c r="F67" s="14"/>
      <c r="G67" s="14"/>
      <c r="H67" s="14"/>
      <c r="I67" s="14"/>
      <c r="J67" s="14"/>
      <c r="K67" s="14"/>
      <c r="L67" s="18" t="s">
        <v>198</v>
      </c>
      <c r="M67" s="24"/>
      <c r="N67" s="25">
        <v>366005.19</v>
      </c>
      <c r="O67" s="24"/>
      <c r="P67" s="24"/>
    </row>
    <row r="68" spans="1:16">
      <c r="A68" s="24"/>
      <c r="B68" s="24"/>
      <c r="C68" s="24"/>
      <c r="D68" s="15"/>
      <c r="E68" s="14"/>
      <c r="F68" s="14"/>
      <c r="G68" s="14"/>
      <c r="H68" s="14"/>
      <c r="I68" s="14"/>
      <c r="J68" s="14"/>
      <c r="K68" s="14"/>
      <c r="L68" s="18" t="s">
        <v>199</v>
      </c>
      <c r="M68" s="24"/>
      <c r="N68" s="25">
        <v>71222.210000000006</v>
      </c>
      <c r="O68" s="24"/>
      <c r="P68" s="24"/>
    </row>
    <row r="69" spans="1:16">
      <c r="A69" s="24"/>
      <c r="B69" s="24"/>
      <c r="C69" s="24"/>
      <c r="D69" s="15"/>
      <c r="E69" s="14"/>
      <c r="F69" s="14"/>
      <c r="G69" s="14"/>
      <c r="H69" s="14"/>
      <c r="I69" s="14"/>
      <c r="J69" s="14"/>
      <c r="K69" s="14"/>
      <c r="L69" s="18" t="s">
        <v>200</v>
      </c>
      <c r="M69" s="24"/>
      <c r="N69" s="25">
        <v>437227.4</v>
      </c>
      <c r="O69" s="24"/>
      <c r="P69" s="24"/>
    </row>
    <row r="70" spans="1:16" ht="60" customHeight="1">
      <c r="A70" s="13"/>
      <c r="B70" s="13"/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13"/>
    </row>
    <row r="71" spans="1:16" ht="70.05" customHeight="1">
      <c r="A71" s="26" t="s">
        <v>201</v>
      </c>
      <c r="B71" s="20"/>
      <c r="C71" s="20"/>
      <c r="D71" s="20"/>
      <c r="E71" s="20"/>
      <c r="F71" s="20"/>
      <c r="G71" s="20"/>
      <c r="H71" s="20"/>
      <c r="I71" s="20"/>
      <c r="J71" s="20"/>
      <c r="K71" s="20"/>
      <c r="L71" s="20"/>
      <c r="M71" s="20"/>
      <c r="N71" s="20"/>
      <c r="O71" s="20"/>
      <c r="P71" s="20"/>
    </row>
  </sheetData>
  <mergeCells count="27">
    <mergeCell ref="A69:C69"/>
    <mergeCell ref="L69:M69"/>
    <mergeCell ref="N69:P69"/>
    <mergeCell ref="A71:P71"/>
    <mergeCell ref="A67:C67"/>
    <mergeCell ref="L67:M67"/>
    <mergeCell ref="N67:P67"/>
    <mergeCell ref="A68:C68"/>
    <mergeCell ref="L68:M68"/>
    <mergeCell ref="N68:P68"/>
    <mergeCell ref="A3:P3"/>
    <mergeCell ref="A4:A5"/>
    <mergeCell ref="B4:B5"/>
    <mergeCell ref="C4:C5"/>
    <mergeCell ref="D4:D5"/>
    <mergeCell ref="E4:E5"/>
    <mergeCell ref="F4:F5"/>
    <mergeCell ref="G4:G5"/>
    <mergeCell ref="H4:K4"/>
    <mergeCell ref="L4:O4"/>
    <mergeCell ref="P4:P5"/>
    <mergeCell ref="E1:G1"/>
    <mergeCell ref="H1:J1"/>
    <mergeCell ref="K1:P1"/>
    <mergeCell ref="E2:G2"/>
    <mergeCell ref="H2:J2"/>
    <mergeCell ref="K2:P2"/>
  </mergeCells>
  <pageMargins left="0.5" right="0.5" top="1" bottom="1" header="0.5" footer="0.5"/>
  <pageSetup paperSize="9" fitToHeight="0" orientation="landscape"/>
  <headerFooter>
    <oddHeader>&amp;L &amp;CCON CRET CONSTRUÇÕES
CNPJ: 31.636.088/0001-66 &amp;R</oddHeader>
    <oddFooter>&amp;L &amp;CQuadra 2 Conjunto A LOTE 20 SALA 101 - Setor Sul (Gama) - Brasília / DF
 / contato@concretincendio.com.br &amp;R</oddFooter>
  </headerFooter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059867-4C99-4EF9-ACDB-F34731B2F1E1}">
  <dimension ref="A1:D72"/>
  <sheetViews>
    <sheetView view="pageBreakPreview" zoomScale="85" zoomScaleNormal="85" zoomScaleSheetLayoutView="85" workbookViewId="0">
      <selection activeCell="D36" sqref="D36"/>
    </sheetView>
  </sheetViews>
  <sheetFormatPr defaultColWidth="8.3984375" defaultRowHeight="13.8"/>
  <cols>
    <col min="1" max="1" width="16.3984375" style="173" customWidth="1"/>
    <col min="2" max="2" width="31.19921875" style="172" customWidth="1"/>
    <col min="3" max="3" width="33.69921875" style="172" customWidth="1"/>
    <col min="4" max="4" width="31.19921875" style="172" customWidth="1"/>
    <col min="5" max="16384" width="8.3984375" style="172"/>
  </cols>
  <sheetData>
    <row r="1" spans="1:4">
      <c r="A1" s="195"/>
      <c r="B1" s="193"/>
      <c r="C1" s="193"/>
      <c r="D1" s="193"/>
    </row>
    <row r="2" spans="1:4" s="173" customFormat="1">
      <c r="A2" s="189" t="s">
        <v>396</v>
      </c>
      <c r="B2" s="209" t="s">
        <v>395</v>
      </c>
      <c r="C2" s="209"/>
      <c r="D2" s="209"/>
    </row>
    <row r="3" spans="1:4">
      <c r="A3" s="195" t="s">
        <v>327</v>
      </c>
      <c r="B3" s="185" t="s">
        <v>394</v>
      </c>
      <c r="C3" s="185" t="s">
        <v>393</v>
      </c>
      <c r="D3" s="185" t="s">
        <v>392</v>
      </c>
    </row>
    <row r="4" spans="1:4">
      <c r="A4" s="195" t="s">
        <v>323</v>
      </c>
      <c r="B4" s="185" t="s">
        <v>391</v>
      </c>
      <c r="C4" s="185" t="s">
        <v>390</v>
      </c>
      <c r="D4" s="185" t="s">
        <v>389</v>
      </c>
    </row>
    <row r="5" spans="1:4" s="173" customFormat="1">
      <c r="A5" s="195" t="s">
        <v>319</v>
      </c>
      <c r="B5" s="205">
        <v>380</v>
      </c>
      <c r="C5" s="205">
        <v>350</v>
      </c>
      <c r="D5" s="205">
        <v>370</v>
      </c>
    </row>
    <row r="6" spans="1:4">
      <c r="A6" s="190" t="s">
        <v>388</v>
      </c>
      <c r="B6" s="190"/>
      <c r="C6" s="190"/>
      <c r="D6" s="176">
        <f>(B5+C5+D5)/3</f>
        <v>366.66666666666669</v>
      </c>
    </row>
    <row r="7" spans="1:4">
      <c r="A7" s="195"/>
      <c r="B7" s="185"/>
      <c r="C7" s="185"/>
      <c r="D7" s="185"/>
    </row>
    <row r="8" spans="1:4" s="173" customFormat="1">
      <c r="A8" s="189" t="s">
        <v>387</v>
      </c>
      <c r="B8" s="204" t="s">
        <v>386</v>
      </c>
      <c r="C8" s="204"/>
      <c r="D8" s="204"/>
    </row>
    <row r="9" spans="1:4">
      <c r="A9" s="195" t="s">
        <v>327</v>
      </c>
      <c r="B9" s="185" t="s">
        <v>381</v>
      </c>
      <c r="C9" s="185" t="s">
        <v>343</v>
      </c>
      <c r="D9" s="185" t="s">
        <v>385</v>
      </c>
    </row>
    <row r="10" spans="1:4">
      <c r="A10" s="195" t="s">
        <v>323</v>
      </c>
      <c r="B10" s="208" t="s">
        <v>378</v>
      </c>
      <c r="C10" s="208" t="s">
        <v>340</v>
      </c>
      <c r="D10" s="185" t="s">
        <v>384</v>
      </c>
    </row>
    <row r="11" spans="1:4">
      <c r="A11" s="192" t="s">
        <v>319</v>
      </c>
      <c r="B11" s="191">
        <v>227.62</v>
      </c>
      <c r="C11" s="191">
        <v>228.9</v>
      </c>
      <c r="D11" s="191">
        <v>211</v>
      </c>
    </row>
    <row r="12" spans="1:4">
      <c r="A12" s="190" t="s">
        <v>318</v>
      </c>
      <c r="B12" s="190"/>
      <c r="C12" s="190"/>
      <c r="D12" s="176">
        <f>+(B11+C11+D11)/3</f>
        <v>222.50666666666666</v>
      </c>
    </row>
    <row r="13" spans="1:4">
      <c r="A13" s="195"/>
      <c r="B13" s="185"/>
      <c r="C13" s="185"/>
      <c r="D13" s="185"/>
    </row>
    <row r="14" spans="1:4" s="173" customFormat="1">
      <c r="A14" s="189" t="s">
        <v>383</v>
      </c>
      <c r="B14" s="204" t="s">
        <v>382</v>
      </c>
      <c r="C14" s="204"/>
      <c r="D14" s="204"/>
    </row>
    <row r="15" spans="1:4">
      <c r="A15" s="195" t="s">
        <v>327</v>
      </c>
      <c r="B15" s="185" t="s">
        <v>381</v>
      </c>
      <c r="C15" s="185" t="s">
        <v>380</v>
      </c>
      <c r="D15" s="185" t="s">
        <v>379</v>
      </c>
    </row>
    <row r="16" spans="1:4">
      <c r="A16" s="195" t="s">
        <v>323</v>
      </c>
      <c r="B16" s="207" t="s">
        <v>378</v>
      </c>
      <c r="C16" s="207" t="s">
        <v>340</v>
      </c>
      <c r="D16" s="185" t="s">
        <v>377</v>
      </c>
    </row>
    <row r="17" spans="1:4">
      <c r="A17" s="192" t="s">
        <v>319</v>
      </c>
      <c r="B17" s="191">
        <v>16446.84</v>
      </c>
      <c r="C17" s="191">
        <v>16087.8</v>
      </c>
      <c r="D17" s="191">
        <v>14760</v>
      </c>
    </row>
    <row r="18" spans="1:4">
      <c r="A18" s="190" t="s">
        <v>318</v>
      </c>
      <c r="B18" s="190"/>
      <c r="C18" s="190"/>
      <c r="D18" s="176">
        <f>+(B17+C17+D17)/3</f>
        <v>15764.88</v>
      </c>
    </row>
    <row r="19" spans="1:4">
      <c r="A19" s="195"/>
      <c r="B19" s="185"/>
      <c r="C19" s="185"/>
      <c r="D19" s="185"/>
    </row>
    <row r="20" spans="1:4" s="173" customFormat="1">
      <c r="A20" s="189" t="s">
        <v>376</v>
      </c>
      <c r="B20" s="204" t="s">
        <v>375</v>
      </c>
      <c r="C20" s="204"/>
      <c r="D20" s="204"/>
    </row>
    <row r="21" spans="1:4">
      <c r="A21" s="195" t="s">
        <v>327</v>
      </c>
      <c r="B21" s="185" t="s">
        <v>368</v>
      </c>
      <c r="C21" s="185" t="s">
        <v>374</v>
      </c>
      <c r="D21" s="185" t="s">
        <v>373</v>
      </c>
    </row>
    <row r="22" spans="1:4">
      <c r="A22" s="195" t="s">
        <v>323</v>
      </c>
      <c r="B22" s="183" t="s">
        <v>322</v>
      </c>
      <c r="C22" s="185" t="s">
        <v>372</v>
      </c>
      <c r="D22" s="185" t="s">
        <v>371</v>
      </c>
    </row>
    <row r="23" spans="1:4">
      <c r="A23" s="192" t="s">
        <v>319</v>
      </c>
      <c r="B23" s="191">
        <v>798.66</v>
      </c>
      <c r="C23" s="191">
        <v>229.99</v>
      </c>
      <c r="D23" s="191">
        <v>506.25</v>
      </c>
    </row>
    <row r="24" spans="1:4">
      <c r="A24" s="190" t="s">
        <v>318</v>
      </c>
      <c r="B24" s="190"/>
      <c r="C24" s="190"/>
      <c r="D24" s="176">
        <f>+(B23+C23+D23)/3</f>
        <v>511.63333333333338</v>
      </c>
    </row>
    <row r="25" spans="1:4">
      <c r="A25" s="206"/>
      <c r="B25" s="206"/>
      <c r="C25" s="206"/>
      <c r="D25" s="205"/>
    </row>
    <row r="26" spans="1:4" s="173" customFormat="1" ht="19.5" customHeight="1">
      <c r="A26" s="189" t="s">
        <v>370</v>
      </c>
      <c r="B26" s="204" t="s">
        <v>369</v>
      </c>
      <c r="C26" s="204"/>
      <c r="D26" s="204"/>
    </row>
    <row r="27" spans="1:4">
      <c r="A27" s="195" t="s">
        <v>327</v>
      </c>
      <c r="B27" s="185" t="s">
        <v>368</v>
      </c>
      <c r="C27" s="185" t="s">
        <v>367</v>
      </c>
      <c r="D27" s="185" t="s">
        <v>325</v>
      </c>
    </row>
    <row r="28" spans="1:4">
      <c r="A28" s="195" t="s">
        <v>323</v>
      </c>
      <c r="B28" s="183" t="s">
        <v>322</v>
      </c>
      <c r="C28" s="183" t="s">
        <v>351</v>
      </c>
      <c r="D28" s="183" t="s">
        <v>321</v>
      </c>
    </row>
    <row r="29" spans="1:4">
      <c r="A29" s="192" t="s">
        <v>319</v>
      </c>
      <c r="B29" s="191">
        <v>365</v>
      </c>
      <c r="C29" s="191">
        <v>384.96</v>
      </c>
      <c r="D29" s="191">
        <v>379.71</v>
      </c>
    </row>
    <row r="30" spans="1:4">
      <c r="A30" s="190" t="s">
        <v>318</v>
      </c>
      <c r="B30" s="190"/>
      <c r="C30" s="190"/>
      <c r="D30" s="176">
        <f>+(B29+C29+D29)/3</f>
        <v>376.55666666666667</v>
      </c>
    </row>
    <row r="31" spans="1:4">
      <c r="A31" s="195"/>
      <c r="B31" s="193"/>
      <c r="C31" s="193"/>
      <c r="D31" s="193"/>
    </row>
    <row r="32" spans="1:4">
      <c r="A32" s="195"/>
      <c r="B32" s="193"/>
      <c r="C32" s="193"/>
      <c r="D32" s="193"/>
    </row>
    <row r="33" spans="1:4" s="173" customFormat="1" ht="21.75" customHeight="1">
      <c r="A33" s="189" t="s">
        <v>366</v>
      </c>
      <c r="B33" s="203" t="s">
        <v>365</v>
      </c>
      <c r="C33" s="203"/>
      <c r="D33" s="203"/>
    </row>
    <row r="34" spans="1:4">
      <c r="A34" s="195" t="s">
        <v>327</v>
      </c>
      <c r="B34" s="185" t="s">
        <v>364</v>
      </c>
      <c r="C34" s="185" t="s">
        <v>363</v>
      </c>
      <c r="D34" s="185" t="s">
        <v>362</v>
      </c>
    </row>
    <row r="35" spans="1:4">
      <c r="A35" s="195" t="s">
        <v>323</v>
      </c>
      <c r="B35" s="202" t="s">
        <v>361</v>
      </c>
      <c r="C35" s="201" t="s">
        <v>360</v>
      </c>
      <c r="D35" s="185" t="s">
        <v>359</v>
      </c>
    </row>
    <row r="36" spans="1:4" ht="18" customHeight="1">
      <c r="A36" s="192" t="s">
        <v>319</v>
      </c>
      <c r="B36" s="191">
        <v>72373.56</v>
      </c>
      <c r="C36" s="191">
        <v>54758.5</v>
      </c>
      <c r="D36" s="191">
        <v>58718.03</v>
      </c>
    </row>
    <row r="37" spans="1:4" ht="21.75" customHeight="1">
      <c r="A37" s="190" t="s">
        <v>318</v>
      </c>
      <c r="B37" s="190"/>
      <c r="C37" s="190"/>
      <c r="D37" s="176" cm="1">
        <f t="array" ref="D37">SUM(B36:D36/3)</f>
        <v>61950.03</v>
      </c>
    </row>
    <row r="38" spans="1:4">
      <c r="A38" s="195"/>
      <c r="B38" s="193"/>
      <c r="C38" s="193"/>
      <c r="D38" s="193"/>
    </row>
    <row r="39" spans="1:4" s="173" customFormat="1" ht="33.75" customHeight="1">
      <c r="A39" s="189" t="s">
        <v>358</v>
      </c>
      <c r="B39" s="197" t="s">
        <v>357</v>
      </c>
      <c r="C39" s="197"/>
      <c r="D39" s="197"/>
    </row>
    <row r="40" spans="1:4">
      <c r="A40" s="195" t="s">
        <v>327</v>
      </c>
      <c r="B40" s="185" t="s">
        <v>354</v>
      </c>
      <c r="C40" s="193" t="s">
        <v>353</v>
      </c>
      <c r="D40" s="193" t="s">
        <v>325</v>
      </c>
    </row>
    <row r="41" spans="1:4">
      <c r="A41" s="195" t="s">
        <v>323</v>
      </c>
      <c r="B41" s="183" t="s">
        <v>352</v>
      </c>
      <c r="C41" s="183" t="s">
        <v>351</v>
      </c>
      <c r="D41" s="183" t="s">
        <v>321</v>
      </c>
    </row>
    <row r="42" spans="1:4">
      <c r="A42" s="192" t="s">
        <v>319</v>
      </c>
      <c r="B42" s="191">
        <v>139.9</v>
      </c>
      <c r="C42" s="200">
        <v>140.5</v>
      </c>
      <c r="D42" s="200">
        <v>133.66999999999999</v>
      </c>
    </row>
    <row r="43" spans="1:4">
      <c r="A43" s="190" t="s">
        <v>318</v>
      </c>
      <c r="B43" s="190"/>
      <c r="C43" s="190"/>
      <c r="D43" s="176">
        <f>(B42+C42+D42)/3</f>
        <v>138.02333333333331</v>
      </c>
    </row>
    <row r="44" spans="1:4">
      <c r="A44" s="195"/>
      <c r="B44" s="193"/>
      <c r="C44" s="193"/>
      <c r="D44" s="193"/>
    </row>
    <row r="45" spans="1:4" s="173" customFormat="1" ht="34.5" customHeight="1">
      <c r="A45" s="189" t="s">
        <v>356</v>
      </c>
      <c r="B45" s="197" t="s">
        <v>355</v>
      </c>
      <c r="C45" s="197"/>
      <c r="D45" s="197"/>
    </row>
    <row r="46" spans="1:4">
      <c r="A46" s="195" t="s">
        <v>327</v>
      </c>
      <c r="B46" s="185" t="s">
        <v>354</v>
      </c>
      <c r="C46" s="193" t="s">
        <v>353</v>
      </c>
      <c r="D46" s="193" t="s">
        <v>325</v>
      </c>
    </row>
    <row r="47" spans="1:4">
      <c r="A47" s="195" t="s">
        <v>323</v>
      </c>
      <c r="B47" s="183" t="s">
        <v>352</v>
      </c>
      <c r="C47" s="183" t="s">
        <v>351</v>
      </c>
      <c r="D47" s="183" t="s">
        <v>321</v>
      </c>
    </row>
    <row r="48" spans="1:4">
      <c r="A48" s="192" t="s">
        <v>319</v>
      </c>
      <c r="B48" s="191">
        <v>4.99</v>
      </c>
      <c r="C48" s="199">
        <v>2.5499999999999998</v>
      </c>
      <c r="D48" s="199">
        <v>4.51</v>
      </c>
    </row>
    <row r="49" spans="1:4">
      <c r="A49" s="190" t="s">
        <v>318</v>
      </c>
      <c r="B49" s="190"/>
      <c r="C49" s="190"/>
      <c r="D49" s="176">
        <f>(B48+C48+D48)/3</f>
        <v>4.0166666666666666</v>
      </c>
    </row>
    <row r="50" spans="1:4">
      <c r="A50" s="195"/>
      <c r="B50" s="193"/>
      <c r="C50" s="193"/>
      <c r="D50" s="193"/>
    </row>
    <row r="51" spans="1:4" ht="34.5" customHeight="1">
      <c r="A51" s="189" t="s">
        <v>345</v>
      </c>
      <c r="B51" s="197" t="s">
        <v>350</v>
      </c>
      <c r="C51" s="197"/>
      <c r="D51" s="197"/>
    </row>
    <row r="52" spans="1:4">
      <c r="A52" s="195" t="s">
        <v>327</v>
      </c>
      <c r="B52" s="185" t="s">
        <v>325</v>
      </c>
      <c r="C52" s="185" t="s">
        <v>349</v>
      </c>
      <c r="D52" s="185" t="s">
        <v>348</v>
      </c>
    </row>
    <row r="53" spans="1:4">
      <c r="A53" s="195" t="s">
        <v>323</v>
      </c>
      <c r="B53" s="183" t="s">
        <v>321</v>
      </c>
      <c r="C53" s="193" t="s">
        <v>347</v>
      </c>
      <c r="D53" s="193" t="s">
        <v>346</v>
      </c>
    </row>
    <row r="54" spans="1:4">
      <c r="A54" s="192" t="s">
        <v>319</v>
      </c>
      <c r="B54" s="191">
        <v>247.19</v>
      </c>
      <c r="C54" s="199">
        <v>534.66</v>
      </c>
      <c r="D54" s="199">
        <v>596</v>
      </c>
    </row>
    <row r="55" spans="1:4" ht="18.75" customHeight="1">
      <c r="A55" s="190" t="s">
        <v>318</v>
      </c>
      <c r="B55" s="190"/>
      <c r="C55" s="190"/>
      <c r="D55" s="176">
        <f>(B54+C54+D54)/3</f>
        <v>459.2833333333333</v>
      </c>
    </row>
    <row r="56" spans="1:4">
      <c r="A56" s="195"/>
      <c r="B56" s="193"/>
      <c r="C56" s="193"/>
      <c r="D56" s="193"/>
    </row>
    <row r="57" spans="1:4" ht="38.25" customHeight="1">
      <c r="A57" s="189" t="s">
        <v>345</v>
      </c>
      <c r="B57" s="197" t="s">
        <v>344</v>
      </c>
      <c r="C57" s="197"/>
      <c r="D57" s="197"/>
    </row>
    <row r="58" spans="1:4">
      <c r="A58" s="195" t="s">
        <v>327</v>
      </c>
      <c r="B58" s="185" t="s">
        <v>343</v>
      </c>
      <c r="C58" s="198" t="s">
        <v>342</v>
      </c>
      <c r="D58" s="193" t="s">
        <v>341</v>
      </c>
    </row>
    <row r="59" spans="1:4">
      <c r="A59" s="195" t="s">
        <v>323</v>
      </c>
      <c r="B59" s="183" t="s">
        <v>340</v>
      </c>
      <c r="C59" s="183" t="s">
        <v>339</v>
      </c>
      <c r="D59" s="193" t="s">
        <v>338</v>
      </c>
    </row>
    <row r="60" spans="1:4" ht="18.75" customHeight="1">
      <c r="A60" s="192" t="s">
        <v>319</v>
      </c>
      <c r="B60" s="191">
        <v>109.9</v>
      </c>
      <c r="C60" s="191">
        <v>180</v>
      </c>
      <c r="D60" s="191">
        <v>300</v>
      </c>
    </row>
    <row r="61" spans="1:4" ht="21.75" customHeight="1">
      <c r="A61" s="190" t="s">
        <v>318</v>
      </c>
      <c r="B61" s="190"/>
      <c r="C61" s="190"/>
      <c r="D61" s="176">
        <f>+(B60+C60+D60)/3</f>
        <v>196.63333333333333</v>
      </c>
    </row>
    <row r="62" spans="1:4" ht="34.5" customHeight="1">
      <c r="A62" s="189" t="s">
        <v>337</v>
      </c>
      <c r="B62" s="197" t="s">
        <v>336</v>
      </c>
      <c r="C62" s="197"/>
      <c r="D62" s="197"/>
    </row>
    <row r="63" spans="1:4" s="174" customFormat="1">
      <c r="A63" s="184" t="s">
        <v>327</v>
      </c>
      <c r="B63" s="196" t="s">
        <v>335</v>
      </c>
      <c r="C63" s="196" t="s">
        <v>334</v>
      </c>
      <c r="D63" s="196" t="s">
        <v>333</v>
      </c>
    </row>
    <row r="64" spans="1:4">
      <c r="A64" s="195" t="s">
        <v>323</v>
      </c>
      <c r="B64" s="194" t="s">
        <v>332</v>
      </c>
      <c r="C64" s="183" t="s">
        <v>331</v>
      </c>
      <c r="D64" s="193" t="s">
        <v>330</v>
      </c>
    </row>
    <row r="65" spans="1:4" ht="18.75" customHeight="1">
      <c r="A65" s="192" t="s">
        <v>319</v>
      </c>
      <c r="B65" s="191">
        <v>12625.1</v>
      </c>
      <c r="C65" s="191">
        <v>15000</v>
      </c>
      <c r="D65" s="191">
        <v>13700</v>
      </c>
    </row>
    <row r="66" spans="1:4" ht="21.75" customHeight="1">
      <c r="A66" s="190" t="s">
        <v>318</v>
      </c>
      <c r="B66" s="190"/>
      <c r="C66" s="190"/>
      <c r="D66" s="176">
        <f>+(B65+C65+D65)/3</f>
        <v>13775.033333333333</v>
      </c>
    </row>
    <row r="67" spans="1:4" ht="34.5" customHeight="1">
      <c r="A67" s="189" t="s">
        <v>329</v>
      </c>
      <c r="B67" s="188" t="s">
        <v>328</v>
      </c>
      <c r="C67" s="187"/>
      <c r="D67" s="186"/>
    </row>
    <row r="68" spans="1:4" s="174" customFormat="1">
      <c r="A68" s="184" t="s">
        <v>327</v>
      </c>
      <c r="B68" s="185" t="s">
        <v>326</v>
      </c>
      <c r="C68" s="185" t="s">
        <v>325</v>
      </c>
      <c r="D68" s="185" t="s">
        <v>324</v>
      </c>
    </row>
    <row r="69" spans="1:4" s="174" customFormat="1">
      <c r="A69" s="184" t="s">
        <v>323</v>
      </c>
      <c r="B69" s="183" t="s">
        <v>322</v>
      </c>
      <c r="C69" s="183" t="s">
        <v>321</v>
      </c>
      <c r="D69" s="182" t="s">
        <v>320</v>
      </c>
    </row>
    <row r="70" spans="1:4" s="174" customFormat="1">
      <c r="A70" s="181" t="s">
        <v>319</v>
      </c>
      <c r="B70" s="180">
        <v>42.44</v>
      </c>
      <c r="C70" s="180">
        <v>40.35</v>
      </c>
      <c r="D70" s="180">
        <v>30.49</v>
      </c>
    </row>
    <row r="71" spans="1:4" s="174" customFormat="1">
      <c r="A71" s="179" t="s">
        <v>318</v>
      </c>
      <c r="B71" s="178"/>
      <c r="C71" s="177"/>
      <c r="D71" s="176">
        <f>(B70+C70+D70)/3</f>
        <v>37.76</v>
      </c>
    </row>
    <row r="72" spans="1:4" s="174" customFormat="1">
      <c r="A72" s="175"/>
    </row>
  </sheetData>
  <mergeCells count="24">
    <mergeCell ref="B26:D26"/>
    <mergeCell ref="B33:D33"/>
    <mergeCell ref="A30:C30"/>
    <mergeCell ref="A43:C43"/>
    <mergeCell ref="A49:C49"/>
    <mergeCell ref="A55:C55"/>
    <mergeCell ref="B2:D2"/>
    <mergeCell ref="B8:D8"/>
    <mergeCell ref="A6:C6"/>
    <mergeCell ref="A12:C12"/>
    <mergeCell ref="B14:D14"/>
    <mergeCell ref="A18:C18"/>
    <mergeCell ref="B20:D20"/>
    <mergeCell ref="A24:C24"/>
    <mergeCell ref="A66:C66"/>
    <mergeCell ref="A71:C71"/>
    <mergeCell ref="B67:D67"/>
    <mergeCell ref="A37:C37"/>
    <mergeCell ref="B62:D62"/>
    <mergeCell ref="A61:C61"/>
    <mergeCell ref="B39:D39"/>
    <mergeCell ref="B45:D45"/>
    <mergeCell ref="B51:D51"/>
    <mergeCell ref="B57:D57"/>
  </mergeCells>
  <hyperlinks>
    <hyperlink ref="B10" r:id="rId1" display="https://www.google.com/search?q=CASA+IRACEMA&amp;oq=CASA+IRACEMA+&amp;aqs=chrome..69i57.2026j0j7&amp;sourceid=chrome&amp;ie=UTF-8" xr:uid="{3D0A90F0-B0D1-4164-9557-AE2083A31C3B}"/>
    <hyperlink ref="B16" r:id="rId2" display="https://www.google.com/search?q=CASA+IRACEMA&amp;oq=CASA+IRACEMA+&amp;aqs=chrome..69i57.2026j0j7&amp;sourceid=chrome&amp;ie=UTF-8" xr:uid="{697817EA-1B88-4953-9297-191FD23CCC09}"/>
    <hyperlink ref="C10" r:id="rId3" display="tel:+554732311111" xr:uid="{6B08ADD1-BB95-47E1-8493-C46725A91EE6}"/>
    <hyperlink ref="C16" r:id="rId4" display="tel:+554732311111" xr:uid="{D3855508-D12B-41C1-B7FF-5367C679470F}"/>
    <hyperlink ref="B59" r:id="rId5" display="tel:+554732311111" xr:uid="{FF6D34DF-3B13-4A4E-8CDC-A942E21A9E9B}"/>
    <hyperlink ref="C59" r:id="rId6" display="https://www.google.com/search?q=extintores+brasil&amp;oq=EXTINTORES+BRASIL+&amp;aqs=chrome.0.0i355i512j46i175i199i512j0i512l5j46i175i199i512j0i512l2.5182j0j7&amp;sourceid=chrome&amp;ie=UTF-8" xr:uid="{65775239-55C4-4F53-B615-4CDDB3904764}"/>
    <hyperlink ref="B53" r:id="rId7" display="https://www.google.com/search?q=DF+ATACADISTA+&amp;sxsrf=ALiCzsbk-ahE8v4PddE29PERpPYFF-feeQ%3A1664214643296&amp;ei=c-YxY43WEfq75OUP4OKBiA4&amp;ved=0ahUKEwjN25LVgrP6AhX6HbkGHWBxAOEQ4dUDCA4&amp;uact=5&amp;oq=DF+ATACADISTA+&amp;gs_lcp=Cgdnd3Mtd2l6EAMyCwguEIAEEMcBEK8BMgUIABCABDIGCAAQHhAWMgYIABAeEBYyBggAEB4QFjIGCAAQHhAWMgYIABAeEBYyBggAEB4QFjIGCAAQHhAWMgYIABAeEBY6CggAEEcQ1gQQsAM6BwgAELADEEM6BAgjECc6CwguELEDEIMBENQCOgsIABCABBCxAxCDAToRCC4QgAQQsQMQgwEQxwEQ0QM6CwguEIAEEMcBENEDOgQIABBDOg0ILhCxAxCDARDUAhBDOgsILhCABBCxAxCDAToRCC4QgAQQsQMQgwEQxwEQrwE6DgguEIAEELEDEMcBEK8BOhAIABCABBCxAxCDARDJAxAKOgUIABCSAzoLCC4QgAQQsQMQ1AI6BQguEIAEOg0ILhCABBDHARCvARAKOgcIABCABBAKSgQIQRgASgQIRhgAUO8FWPEZYK8kaANwAXgAgAGVAYgBkQ6SAQQwLjE0mAEAoAEByAEKwAEB&amp;sclient=gws-wiz" xr:uid="{2E4FF8B2-0B2C-4EA1-B93D-CBDF8BFD5DB8}"/>
    <hyperlink ref="D47" r:id="rId8" display="https://www.google.com/search?q=DF+ATACADISTA+&amp;sxsrf=ALiCzsbk-ahE8v4PddE29PERpPYFF-feeQ%3A1664214643296&amp;ei=c-YxY43WEfq75OUP4OKBiA4&amp;ved=0ahUKEwjN25LVgrP6AhX6HbkGHWBxAOEQ4dUDCA4&amp;uact=5&amp;oq=DF+ATACADISTA+&amp;gs_lcp=Cgdnd3Mtd2l6EAMyCwguEIAEEMcBEK8BMgUIABCABDIGCAAQHhAWMgYIABAeEBYyBggAEB4QFjIGCAAQHhAWMgYIABAeEBYyBggAEB4QFjIGCAAQHhAWMgYIABAeEBY6CggAEEcQ1gQQsAM6BwgAELADEEM6BAgjECc6CwguELEDEIMBENQCOgsIABCABBCxAxCDAToRCC4QgAQQsQMQgwEQxwEQ0QM6CwguEIAEEMcBENEDOgQIABBDOg0ILhCxAxCDARDUAhBDOgsILhCABBCxAxCDAToRCC4QgAQQsQMQgwEQxwEQrwE6DgguEIAEELEDEMcBEK8BOhAIABCABBCxAxCDARDJAxAKOgUIABCSAzoLCC4QgAQQsQMQ1AI6BQguEIAEOg0ILhCABBDHARCvARAKOgcIABCABBAKSgQIQRgASgQIRhgAUO8FWPEZYK8kaANwAXgAgAGVAYgBkQ6SAQQwLjE0mAEAoAEByAEKwAEB&amp;sclient=gws-wiz" xr:uid="{826022FB-D824-4E3B-937F-392DDADB7362}"/>
    <hyperlink ref="D41" r:id="rId9" display="https://www.google.com/search?q=DF+ATACADISTA+&amp;sxsrf=ALiCzsbk-ahE8v4PddE29PERpPYFF-feeQ%3A1664214643296&amp;ei=c-YxY43WEfq75OUP4OKBiA4&amp;ved=0ahUKEwjN25LVgrP6AhX6HbkGHWBxAOEQ4dUDCA4&amp;uact=5&amp;oq=DF+ATACADISTA+&amp;gs_lcp=Cgdnd3Mtd2l6EAMyCwguEIAEEMcBEK8BMgUIABCABDIGCAAQHhAWMgYIABAeEBYyBggAEB4QFjIGCAAQHhAWMgYIABAeEBYyBggAEB4QFjIGCAAQHhAWMgYIABAeEBY6CggAEEcQ1gQQsAM6BwgAELADEEM6BAgjECc6CwguELEDEIMBENQCOgsIABCABBCxAxCDAToRCC4QgAQQsQMQgwEQxwEQ0QM6CwguEIAEEMcBENEDOgQIABBDOg0ILhCxAxCDARDUAhBDOgsILhCABBCxAxCDAToRCC4QgAQQsQMQgwEQxwEQrwE6DgguEIAEELEDEMcBEK8BOhAIABCABBCxAxCDARDJAxAKOgUIABCSAzoLCC4QgAQQsQMQ1AI6BQguEIAEOg0ILhCABBDHARCvARAKOgcIABCABBAKSgQIQRgASgQIRhgAUO8FWPEZYK8kaANwAXgAgAGVAYgBkQ6SAQQwLjE0mAEAoAEByAEKwAEB&amp;sclient=gws-wiz" xr:uid="{5D9F41EE-2480-4A60-B470-4F3CAF612461}"/>
    <hyperlink ref="D28" r:id="rId10" display="https://www.google.com/search?q=DF+ATACADISTA+&amp;sxsrf=ALiCzsbk-ahE8v4PddE29PERpPYFF-feeQ%3A1664214643296&amp;ei=c-YxY43WEfq75OUP4OKBiA4&amp;ved=0ahUKEwjN25LVgrP6AhX6HbkGHWBxAOEQ4dUDCA4&amp;uact=5&amp;oq=DF+ATACADISTA+&amp;gs_lcp=Cgdnd3Mtd2l6EAMyCwguEIAEEMcBEK8BMgUIABCABDIGCAAQHhAWMgYIABAeEBYyBggAEB4QFjIGCAAQHhAWMgYIABAeEBYyBggAEB4QFjIGCAAQHhAWMgYIABAeEBY6CggAEEcQ1gQQsAM6BwgAELADEEM6BAgjECc6CwguELEDEIMBENQCOgsIABCABBCxAxCDAToRCC4QgAQQsQMQgwEQxwEQ0QM6CwguEIAEEMcBENEDOgQIABBDOg0ILhCxAxCDARDUAhBDOgsILhCABBCxAxCDAToRCC4QgAQQsQMQgwEQxwEQrwE6DgguEIAEELEDEMcBEK8BOhAIABCABBCxAxCDARDJAxAKOgUIABCSAzoLCC4QgAQQsQMQ1AI6BQguEIAEOg0ILhCABBDHARCvARAKOgcIABCABBAKSgQIQRgASgQIRhgAUO8FWPEZYK8kaANwAXgAgAGVAYgBkQ6SAQQwLjE0mAEAoAEByAEKwAEB&amp;sclient=gws-wiz" xr:uid="{0F98E133-A92B-406E-B58C-9FA6C4245144}"/>
    <hyperlink ref="B22" r:id="rId11" display="https://www.google.com/search?q=wl+de+oliveira&amp;sxsrf=ALiCzsbq4KYuMNf6OSttBUJuj9JHn4G9-A%3A1664214689513&amp;ei=oeYxY7X-HuWX0AbYgqX4DQ&amp;gs_ssp=eJzj4tFP1zcsKKlIrzQxNDFgtFIxqLA0Nk00NjA1TrSwsEhOS0qzMqgwN0pNM0hNSkmyNE4zNzT34ivPUUhJVcjPySxLzSxKBACduBRj&amp;oq=WL+DE+OLI&amp;gs_lcp=Cgdnd3Mtd2l6EAEYADILCC4QgAQQxwEQrwEyBAgAEEMyBQgAEIAEMgQIABBDMgoIABAeEA8QFhAKMggIABAeEBYQCjIICAAQHhAWEAoyCAgAEB4QFhAKMggIABAeEBYQCjICCCY6CggAEEcQ1gQQsAM6BwgAELADEEM6EgguEMcBEK8BEMgDELADEEMYAToECCMQJzoKCC4QxwEQrwEQQzoLCAAQgAQQsQMQgwE6CAguEIAEELEDOgoIABCxAxCDARBDOgUILhCABDoICAAQsQMQgwE6BggAEB4QFkoECEEYAEoECEYYAFDcCVi-GGDVIWgEcAF4AIABiwGIAYUKkgEEMC4xMJgBAKABAcgBDMABAdoBBAgBGAg&amp;sclient=gws-wiz" xr:uid="{C7DBC0DE-0694-4A92-93FA-0CB29EF512E0}"/>
    <hyperlink ref="B28" r:id="rId12" display="https://www.google.com/search?q=wl+de+oliveira&amp;sxsrf=ALiCzsbq4KYuMNf6OSttBUJuj9JHn4G9-A%3A1664214689513&amp;ei=oeYxY7X-HuWX0AbYgqX4DQ&amp;gs_ssp=eJzj4tFP1zcsKKlIrzQxNDFgtFIxqLA0Nk00NjA1TrSwsEhOS0qzMqgwN0pNM0hNSkmyNE4zNzT34ivPUUhJVcjPySxLzSxKBACduBRj&amp;oq=WL+DE+OLI&amp;gs_lcp=Cgdnd3Mtd2l6EAEYADILCC4QgAQQxwEQrwEyBAgAEEMyBQgAEIAEMgQIABBDMgoIABAeEA8QFhAKMggIABAeEBYQCjIICAAQHhAWEAoyCAgAEB4QFhAKMggIABAeEBYQCjICCCY6CggAEEcQ1gQQsAM6BwgAELADEEM6EgguEMcBEK8BEMgDELADEEMYAToECCMQJzoKCC4QxwEQrwEQQzoLCAAQgAQQsQMQgwE6CAguEIAEELEDOgoIABCxAxCDARBDOgUILhCABDoICAAQsQMQgwE6BggAEB4QFkoECEEYAEoECEYYAFDcCVi-GGDVIWgEcAF4AIABiwGIAYUKkgEEMC4xMJgBAKABAcgBDMABAdoBBAgBGAg&amp;sclient=gws-wiz" xr:uid="{C50CD5F2-038B-47E9-88A8-2FA1095C5758}"/>
    <hyperlink ref="B69" r:id="rId13" display="https://www.google.com/search?q=wl+de+oliveira&amp;sxsrf=ALiCzsbq4KYuMNf6OSttBUJuj9JHn4G9-A%3A1664214689513&amp;ei=oeYxY7X-HuWX0AbYgqX4DQ&amp;gs_ssp=eJzj4tFP1zcsKKlIrzQxNDFgtFIxqLA0Nk00NjA1TrSwsEhOS0qzMqgwN0pNM0hNSkmyNE4zNzT34ivPUUhJVcjPySxLzSxKBACduBRj&amp;oq=WL+DE+OLI&amp;gs_lcp=Cgdnd3Mtd2l6EAEYADILCC4QgAQQxwEQrwEyBAgAEEMyBQgAEIAEMgQIABBDMgoIABAeEA8QFhAKMggIABAeEBYQCjIICAAQHhAWEAoyCAgAEB4QFhAKMggIABAeEBYQCjICCCY6CggAEEcQ1gQQsAM6BwgAELADEEM6EgguEMcBEK8BEMgDELADEEMYAToECCMQJzoKCC4QxwEQrwEQQzoLCAAQgAQQsQMQgwE6CAguEIAEELEDOgoIABCxAxCDARBDOgUILhCABDoICAAQsQMQgwE6BggAEB4QFkoECEEYAEoECEYYAFDcCVi-GGDVIWgEcAF4AIABiwGIAYUKkgEEMC4xMJgBAKABAcgBDMABAdoBBAgBGAg&amp;sclient=gws-wiz" xr:uid="{70AE9734-32AB-4932-88A0-6C4596658DEC}"/>
    <hyperlink ref="C69" r:id="rId14" display="https://www.google.com/search?q=DF+ATACADISTA+&amp;sxsrf=ALiCzsbk-ahE8v4PddE29PERpPYFF-feeQ%3A1664214643296&amp;ei=c-YxY43WEfq75OUP4OKBiA4&amp;ved=0ahUKEwjN25LVgrP6AhX6HbkGHWBxAOEQ4dUDCA4&amp;uact=5&amp;oq=DF+ATACADISTA+&amp;gs_lcp=Cgdnd3Mtd2l6EAMyCwguEIAEEMcBEK8BMgUIABCABDIGCAAQHhAWMgYIABAeEBYyBggAEB4QFjIGCAAQHhAWMgYIABAeEBYyBggAEB4QFjIGCAAQHhAWMgYIABAeEBY6CggAEEcQ1gQQsAM6BwgAELADEEM6BAgjECc6CwguELEDEIMBENQCOgsIABCABBCxAxCDAToRCC4QgAQQsQMQgwEQxwEQ0QM6CwguEIAEEMcBENEDOgQIABBDOg0ILhCxAxCDARDUAhBDOgsILhCABBCxAxCDAToRCC4QgAQQsQMQgwEQxwEQrwE6DgguEIAEELEDEMcBEK8BOhAIABCABBCxAxCDARDJAxAKOgUIABCSAzoLCC4QgAQQsQMQ1AI6BQguEIAEOg0ILhCABBDHARCvARAKOgcIABCABBAKSgQIQRgASgQIRhgAUO8FWPEZYK8kaANwAXgAgAGVAYgBkQ6SAQQwLjE0mAEAoAEByAEKwAEB&amp;sclient=gws-wiz" xr:uid="{0E54BA46-2F1A-4371-A690-8ED3DBD81506}"/>
    <hyperlink ref="C47" r:id="rId15" display="https://www.google.com/search?q=condor+atacadista&amp;sxsrf=ALiCzsZxrLGq01Bo-RehgYThjllALGhSPA%3A1664214818580&amp;ei=IucxY5GLI7GL5OUP3bip2AQ&amp;gs_ssp=eJzj4tVP1zc0TDfLKjE2rcw2YLRSNaiwNDZNNDZMtDSxTEtKtEgxtjKoSLRMTTQ3NjWyTDI2NjE0N_ESTM7PS8kvUkgsSUxOTMksLkkEAO-uFZY&amp;oq=condor+&amp;gs_lcp=Cgdnd3Mtd2l6EAEYADIRCC4QgAQQsQMQgwEQxwEQrwEyDgguELEDEIMBEMcBEK8BMg4ILhCxAxCDARDHARCvATILCC4QsQMQxwEQrwEyCAgAELEDEIMBMgUIABCxAzIOCC4QsQMQgwEQxwEQrwEyDgguELEDEIMBEMcBEK8BMggIABCxAxCDATIOCC4QsQMQgwEQxwEQrwE6CggAEEcQ1gQQsAM6BwgAELADEEM6DQgAEOQCENYEELADGAE6EgguEMcBENEDEMgDELADEEMYAjoSCC4QxwEQrwEQyAMQsAMQQxgCSgQIQRgASgQIRhgBUKwBWKwBYOYGaAFwAXgAgAGaAYgBmgGSAQMwLjGYAQCgAQHIARLAAQHaAQYIARABGAnaAQYIAhABGAg&amp;sclient=gws-wiz" xr:uid="{DDB1B91B-F270-4FD3-8CDE-5DD6A9DADF33}"/>
    <hyperlink ref="C41" r:id="rId16" display="https://www.google.com/search?q=condor+atacadista&amp;sxsrf=ALiCzsZxrLGq01Bo-RehgYThjllALGhSPA%3A1664214818580&amp;ei=IucxY5GLI7GL5OUP3bip2AQ&amp;gs_ssp=eJzj4tVP1zc0TDfLKjE2rcw2YLRSNaiwNDZNNDZMtDSxTEtKtEgxtjKoSLRMTTQ3NjWyTDI2NjE0N_ESTM7PS8kvUkgsSUxOTMksLkkEAO-uFZY&amp;oq=condor+&amp;gs_lcp=Cgdnd3Mtd2l6EAEYADIRCC4QgAQQsQMQgwEQxwEQrwEyDgguELEDEIMBEMcBEK8BMg4ILhCxAxCDARDHARCvATILCC4QsQMQxwEQrwEyCAgAELEDEIMBMgUIABCxAzIOCC4QsQMQgwEQxwEQrwEyDgguELEDEIMBEMcBEK8BMggIABCxAxCDATIOCC4QsQMQgwEQxwEQrwE6CggAEEcQ1gQQsAM6BwgAELADEEM6DQgAEOQCENYEELADGAE6EgguEMcBENEDEMgDELADEEMYAjoSCC4QxwEQrwEQyAMQsAMQQxgCSgQIQRgASgQIRhgBUKwBWKwBYOYGaAFwAXgAgAGaAYgBmgGSAQMwLjGYAQCgAQHIARLAAQHaAQYIARABGAnaAQYIAhABGAg&amp;sclient=gws-wiz" xr:uid="{09819513-D90D-44B7-B974-18D6F8CD0CC8}"/>
    <hyperlink ref="C28" r:id="rId17" display="https://www.google.com/search?q=condor+atacadista&amp;sxsrf=ALiCzsZxrLGq01Bo-RehgYThjllALGhSPA%3A1664214818580&amp;ei=IucxY5GLI7GL5OUP3bip2AQ&amp;gs_ssp=eJzj4tVP1zc0TDfLKjE2rcw2YLRSNaiwNDZNNDZMtDSxTEtKtEgxtjKoSLRMTTQ3NjWyTDI2NjE0N_ESTM7PS8kvUkgsSUxOTMksLkkEAO-uFZY&amp;oq=condor+&amp;gs_lcp=Cgdnd3Mtd2l6EAEYADIRCC4QgAQQsQMQgwEQxwEQrwEyDgguELEDEIMBEMcBEK8BMg4ILhCxAxCDARDHARCvATILCC4QsQMQxwEQrwEyCAgAELEDEIMBMgUIABCxAzIOCC4QsQMQgwEQxwEQrwEyDgguELEDEIMBEMcBEK8BMggIABCxAxCDATIOCC4QsQMQgwEQxwEQrwE6CggAEEcQ1gQQsAM6BwgAELADEEM6DQgAEOQCENYEELADGAE6EgguEMcBENEDEMgDELADEEMYAjoSCC4QxwEQrwEQyAMQsAMQQxgCSgQIQRgASgQIRhgBUKwBWKwBYOYGaAFwAXgAgAGaAYgBmgGSAQMwLjGYAQCgAQHIARLAAQHaAQYIARABGAnaAQYIAhABGAg&amp;sclient=gws-wiz" xr:uid="{2A456705-F188-45E7-B381-F9C7A182260F}"/>
    <hyperlink ref="B47" r:id="rId18" display="https://www.google.com/search?q=sarkis+sia&amp;sxsrf=ALiCzsYhFoiTxbbfLN7lS4nymPT1rtGMJA%3A1664214821669&amp;ei=JecxY77EKPDA5OUPk5mkqAY&amp;gs_ssp=eJzj4tZP1zcsNzYxL8gpN2C0UjWosDQ2TTQ2TDIwSTI3NbY0TrEyqDAyT7I0SrRITjU2S7FMS0n24ipOLMrOLFYozkwEADd0EpM&amp;oq=sarkis+&amp;gs_lcp=Cgdnd3Mtd2l6EAEYADILCC4QgAQQxwEQrwEyBQgAEIAEMgUIABCABDIFCAAQgAQyBQgAEIAEMgsILhCABBDHARCvATILCC4QgAQQxwEQrwEyCwguEIAEEMcBEK8BMgsILhCABBDHARCvATIFCAAQgAQ6BAgjECc6CwguEIAEELEDEIMBOhEILhCABBCxAxCDARDHARDRAzoLCAAQgAQQsQMQgwE6CwguELEDEIMBENQCOgoILhDHARDRAxBDOg4ILhCxAxCDARDHARDRAzoICAAQsQMQgwE6BAguEEM6DggAEIAEELEDEIMBEMkDOg4ILhCABBCxAxDHARDRAzoICC4QsQMQgwE6BAgAEEM6CAgAEIAEELEDOggILhCABBCxA0oECEEYAEoECEYYAFAAWMYHYNASaABwAXgAgAGUAYgBvweSAQMwLjeYAQCgAQHAAQE&amp;sclient=gws-wiz" xr:uid="{4D55EC23-8A1D-46DD-9FE1-C79A5CA564FE}"/>
    <hyperlink ref="B41" r:id="rId19" display="https://www.google.com/search?q=sarkis+sia&amp;sxsrf=ALiCzsYhFoiTxbbfLN7lS4nymPT1rtGMJA%3A1664214821669&amp;ei=JecxY77EKPDA5OUPk5mkqAY&amp;gs_ssp=eJzj4tZP1zcsNzYxL8gpN2C0UjWosDQ2TTQ2TDIwSTI3NbY0TrEyqDAyT7I0SrRITjU2S7FMS0n24ipOLMrOLFYozkwEADd0EpM&amp;oq=sarkis+&amp;gs_lcp=Cgdnd3Mtd2l6EAEYADILCC4QgAQQxwEQrwEyBQgAEIAEMgUIABCABDIFCAAQgAQyBQgAEIAEMgsILhCABBDHARCvATILCC4QgAQQxwEQrwEyCwguEIAEEMcBEK8BMgsILhCABBDHARCvATIFCAAQgAQ6BAgjECc6CwguEIAEELEDEIMBOhEILhCABBCxAxCDARDHARDRAzoLCAAQgAQQsQMQgwE6CwguELEDEIMBENQCOgoILhDHARDRAxBDOg4ILhCxAxCDARDHARDRAzoICAAQsQMQgwE6BAguEEM6DggAEIAEELEDEIMBEMkDOg4ILhCABBCxAxDHARDRAzoICC4QsQMQgwE6BAgAEEM6CAgAEIAEELEDOggILhCABBCxA0oECEEYAEoECEYYAFAAWMYHYNASaABwAXgAgAGUAYgBvweSAQMwLjeYAQCgAQHAAQE&amp;sclient=gws-wiz" xr:uid="{FEAFD37D-DD49-4B27-8A65-9663246716D0}"/>
    <hyperlink ref="B64" r:id="rId20" display="tel:+554732311111" xr:uid="{CF306FD3-600E-4987-B7A9-379896D700C0}"/>
    <hyperlink ref="C64" r:id="rId21" display="https://www.google.com/search?q=extintores+brasil&amp;oq=EXTINTORES+BRASIL+&amp;aqs=chrome.0.0i355i512j46i175i199i512j0i512l5j46i175i199i512j0i512l2.5182j0j7&amp;sourceid=chrome&amp;ie=UTF-8" xr:uid="{04EA8529-0A04-48A9-B25D-B8150BC46383}"/>
  </hyperlinks>
  <printOptions horizontalCentered="1"/>
  <pageMargins left="0.51181102362204722" right="0.51181102362204722" top="0.78740157480314965" bottom="0.78740157480314965" header="0.31496062992125984" footer="0.31496062992125984"/>
  <pageSetup paperSize="9" scale="72" orientation="portrait" r:id="rId22"/>
  <headerFooter>
    <oddFooter>&amp;LOrçamento elaborado por:
ALVORADA SERVIÇOS
Eng. Claudio Barbosa
CREA 50.158/DMG&amp;C
&amp;G</oddFooter>
  </headerFooter>
  <rowBreaks count="1" manualBreakCount="1">
    <brk id="56" max="4" man="1"/>
  </rowBreaks>
  <legacyDrawingHF r:id="rId2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43E704-E7CF-478B-8F31-85BE4E638792}">
  <sheetPr>
    <pageSetUpPr fitToPage="1"/>
  </sheetPr>
  <dimension ref="A1:J495"/>
  <sheetViews>
    <sheetView showOutlineSymbols="0" showWhiteSpace="0" topLeftCell="A478" workbookViewId="0">
      <selection activeCell="G442" sqref="G442"/>
    </sheetView>
  </sheetViews>
  <sheetFormatPr defaultRowHeight="13.8"/>
  <cols>
    <col min="1" max="1" width="10" bestFit="1" customWidth="1"/>
    <col min="2" max="2" width="12" bestFit="1" customWidth="1"/>
    <col min="3" max="3" width="10" bestFit="1" customWidth="1"/>
    <col min="4" max="4" width="60" bestFit="1" customWidth="1"/>
    <col min="5" max="5" width="15" bestFit="1" customWidth="1"/>
    <col min="6" max="8" width="12" bestFit="1" customWidth="1"/>
    <col min="9" max="9" width="13" bestFit="1" customWidth="1"/>
    <col min="10" max="10" width="14" bestFit="1" customWidth="1"/>
  </cols>
  <sheetData>
    <row r="1" spans="1:10">
      <c r="A1" s="45"/>
      <c r="B1" s="45"/>
      <c r="C1" s="242" t="s">
        <v>0</v>
      </c>
      <c r="D1" s="242"/>
      <c r="E1" s="242" t="s">
        <v>1</v>
      </c>
      <c r="F1" s="242"/>
      <c r="G1" s="242" t="s">
        <v>2</v>
      </c>
      <c r="H1" s="242"/>
      <c r="I1" s="242" t="s">
        <v>3</v>
      </c>
      <c r="J1" s="242"/>
    </row>
    <row r="2" spans="1:10" ht="79.95" customHeight="1">
      <c r="A2" s="43"/>
      <c r="B2" s="43"/>
      <c r="C2" s="241" t="s">
        <v>681</v>
      </c>
      <c r="D2" s="241"/>
      <c r="E2" s="214" t="s">
        <v>4</v>
      </c>
      <c r="F2" s="214"/>
      <c r="G2" s="214" t="s">
        <v>203</v>
      </c>
      <c r="H2" s="214"/>
      <c r="I2" s="214" t="s">
        <v>202</v>
      </c>
      <c r="J2" s="214"/>
    </row>
    <row r="3" spans="1:10">
      <c r="A3" s="42" t="s">
        <v>680</v>
      </c>
      <c r="B3" s="20"/>
      <c r="C3" s="20"/>
      <c r="D3" s="20"/>
      <c r="E3" s="20"/>
      <c r="F3" s="20"/>
      <c r="G3" s="20"/>
      <c r="H3" s="20"/>
      <c r="I3" s="20"/>
      <c r="J3" s="20"/>
    </row>
    <row r="4" spans="1:10" ht="24" customHeight="1">
      <c r="A4" s="36" t="s">
        <v>19</v>
      </c>
      <c r="B4" s="36"/>
      <c r="C4" s="36"/>
      <c r="D4" s="36" t="s">
        <v>20</v>
      </c>
      <c r="E4" s="36"/>
      <c r="F4" s="240"/>
      <c r="G4" s="240"/>
      <c r="H4" s="37"/>
      <c r="I4" s="36"/>
      <c r="J4" s="239">
        <v>140990.85999999999</v>
      </c>
    </row>
    <row r="5" spans="1:10" ht="18" customHeight="1">
      <c r="A5" s="39" t="s">
        <v>21</v>
      </c>
      <c r="B5" s="40" t="s">
        <v>7</v>
      </c>
      <c r="C5" s="39" t="s">
        <v>8</v>
      </c>
      <c r="D5" s="39" t="s">
        <v>9</v>
      </c>
      <c r="E5" s="238" t="s">
        <v>429</v>
      </c>
      <c r="F5" s="238"/>
      <c r="G5" s="41" t="s">
        <v>10</v>
      </c>
      <c r="H5" s="40" t="s">
        <v>11</v>
      </c>
      <c r="I5" s="40" t="s">
        <v>12</v>
      </c>
      <c r="J5" s="40" t="s">
        <v>14</v>
      </c>
    </row>
    <row r="6" spans="1:10" ht="25.95" customHeight="1">
      <c r="A6" s="33" t="s">
        <v>428</v>
      </c>
      <c r="B6" s="34" t="s">
        <v>22</v>
      </c>
      <c r="C6" s="33" t="s">
        <v>23</v>
      </c>
      <c r="D6" s="33" t="s">
        <v>24</v>
      </c>
      <c r="E6" s="237" t="s">
        <v>411</v>
      </c>
      <c r="F6" s="237"/>
      <c r="G6" s="35" t="s">
        <v>25</v>
      </c>
      <c r="H6" s="236">
        <v>1</v>
      </c>
      <c r="I6" s="235">
        <v>99.45</v>
      </c>
      <c r="J6" s="235">
        <v>99.45</v>
      </c>
    </row>
    <row r="7" spans="1:10" ht="25.95" customHeight="1">
      <c r="A7" s="233" t="s">
        <v>410</v>
      </c>
      <c r="B7" s="234" t="s">
        <v>679</v>
      </c>
      <c r="C7" s="233" t="s">
        <v>23</v>
      </c>
      <c r="D7" s="233" t="s">
        <v>678</v>
      </c>
      <c r="E7" s="232" t="s">
        <v>411</v>
      </c>
      <c r="F7" s="232"/>
      <c r="G7" s="231" t="s">
        <v>25</v>
      </c>
      <c r="H7" s="230">
        <v>1</v>
      </c>
      <c r="I7" s="229">
        <v>1.1599999999999999</v>
      </c>
      <c r="J7" s="229">
        <v>1.1599999999999999</v>
      </c>
    </row>
    <row r="8" spans="1:10" ht="24" customHeight="1">
      <c r="A8" s="227" t="s">
        <v>406</v>
      </c>
      <c r="B8" s="228" t="s">
        <v>677</v>
      </c>
      <c r="C8" s="227" t="s">
        <v>23</v>
      </c>
      <c r="D8" s="227" t="s">
        <v>676</v>
      </c>
      <c r="E8" s="226" t="s">
        <v>477</v>
      </c>
      <c r="F8" s="226"/>
      <c r="G8" s="225" t="s">
        <v>25</v>
      </c>
      <c r="H8" s="224">
        <v>1</v>
      </c>
      <c r="I8" s="223">
        <v>96.75</v>
      </c>
      <c r="J8" s="223">
        <v>96.75</v>
      </c>
    </row>
    <row r="9" spans="1:10" ht="25.95" customHeight="1">
      <c r="A9" s="227" t="s">
        <v>406</v>
      </c>
      <c r="B9" s="228" t="s">
        <v>675</v>
      </c>
      <c r="C9" s="227" t="s">
        <v>23</v>
      </c>
      <c r="D9" s="227" t="s">
        <v>674</v>
      </c>
      <c r="E9" s="226" t="s">
        <v>482</v>
      </c>
      <c r="F9" s="226"/>
      <c r="G9" s="225" t="s">
        <v>25</v>
      </c>
      <c r="H9" s="224">
        <v>1</v>
      </c>
      <c r="I9" s="223">
        <v>0.66</v>
      </c>
      <c r="J9" s="223">
        <v>0.66</v>
      </c>
    </row>
    <row r="10" spans="1:10" ht="24" customHeight="1">
      <c r="A10" s="227" t="s">
        <v>406</v>
      </c>
      <c r="B10" s="228" t="s">
        <v>667</v>
      </c>
      <c r="C10" s="227" t="s">
        <v>23</v>
      </c>
      <c r="D10" s="227" t="s">
        <v>666</v>
      </c>
      <c r="E10" s="226" t="s">
        <v>665</v>
      </c>
      <c r="F10" s="226"/>
      <c r="G10" s="225" t="s">
        <v>25</v>
      </c>
      <c r="H10" s="224">
        <v>1</v>
      </c>
      <c r="I10" s="223">
        <v>0.81</v>
      </c>
      <c r="J10" s="223">
        <v>0.81</v>
      </c>
    </row>
    <row r="11" spans="1:10" ht="25.95" customHeight="1">
      <c r="A11" s="227" t="s">
        <v>406</v>
      </c>
      <c r="B11" s="228" t="s">
        <v>673</v>
      </c>
      <c r="C11" s="227" t="s">
        <v>23</v>
      </c>
      <c r="D11" s="227" t="s">
        <v>672</v>
      </c>
      <c r="E11" s="226" t="s">
        <v>482</v>
      </c>
      <c r="F11" s="226"/>
      <c r="G11" s="225" t="s">
        <v>25</v>
      </c>
      <c r="H11" s="224">
        <v>1</v>
      </c>
      <c r="I11" s="223">
        <v>0.01</v>
      </c>
      <c r="J11" s="223">
        <v>0.01</v>
      </c>
    </row>
    <row r="12" spans="1:10" ht="24" customHeight="1">
      <c r="A12" s="227" t="s">
        <v>406</v>
      </c>
      <c r="B12" s="228" t="s">
        <v>660</v>
      </c>
      <c r="C12" s="227" t="s">
        <v>23</v>
      </c>
      <c r="D12" s="227" t="s">
        <v>659</v>
      </c>
      <c r="E12" s="226" t="s">
        <v>658</v>
      </c>
      <c r="F12" s="226"/>
      <c r="G12" s="225" t="s">
        <v>25</v>
      </c>
      <c r="H12" s="224">
        <v>1</v>
      </c>
      <c r="I12" s="223">
        <v>0.06</v>
      </c>
      <c r="J12" s="223">
        <v>0.06</v>
      </c>
    </row>
    <row r="13" spans="1:10">
      <c r="A13" s="222"/>
      <c r="B13" s="222"/>
      <c r="C13" s="222"/>
      <c r="D13" s="222"/>
      <c r="E13" s="222" t="s">
        <v>403</v>
      </c>
      <c r="F13" s="220">
        <v>97.91</v>
      </c>
      <c r="G13" s="222" t="s">
        <v>402</v>
      </c>
      <c r="H13" s="220">
        <v>0</v>
      </c>
      <c r="I13" s="222" t="s">
        <v>401</v>
      </c>
      <c r="J13" s="220">
        <v>97.91</v>
      </c>
    </row>
    <row r="14" spans="1:10">
      <c r="A14" s="222"/>
      <c r="B14" s="222"/>
      <c r="C14" s="222"/>
      <c r="D14" s="222"/>
      <c r="E14" s="222" t="s">
        <v>400</v>
      </c>
      <c r="F14" s="220">
        <v>27.87</v>
      </c>
      <c r="G14" s="222"/>
      <c r="H14" s="221" t="s">
        <v>399</v>
      </c>
      <c r="I14" s="221"/>
      <c r="J14" s="220">
        <v>127.32</v>
      </c>
    </row>
    <row r="15" spans="1:10" ht="30" customHeight="1" thickBot="1">
      <c r="A15" s="215"/>
      <c r="B15" s="215"/>
      <c r="C15" s="215"/>
      <c r="D15" s="215"/>
      <c r="E15" s="215"/>
      <c r="F15" s="215"/>
      <c r="G15" s="215" t="s">
        <v>398</v>
      </c>
      <c r="H15" s="219">
        <v>720</v>
      </c>
      <c r="I15" s="215" t="s">
        <v>397</v>
      </c>
      <c r="J15" s="218">
        <v>91670.399999999994</v>
      </c>
    </row>
    <row r="16" spans="1:10" ht="1.05" customHeight="1" thickTop="1">
      <c r="A16" s="217"/>
      <c r="B16" s="217"/>
      <c r="C16" s="217"/>
      <c r="D16" s="217"/>
      <c r="E16" s="217"/>
      <c r="F16" s="217"/>
      <c r="G16" s="217"/>
      <c r="H16" s="217"/>
      <c r="I16" s="217"/>
      <c r="J16" s="217"/>
    </row>
    <row r="17" spans="1:10" ht="18" customHeight="1">
      <c r="A17" s="39" t="s">
        <v>26</v>
      </c>
      <c r="B17" s="40" t="s">
        <v>7</v>
      </c>
      <c r="C17" s="39" t="s">
        <v>8</v>
      </c>
      <c r="D17" s="39" t="s">
        <v>9</v>
      </c>
      <c r="E17" s="238" t="s">
        <v>429</v>
      </c>
      <c r="F17" s="238"/>
      <c r="G17" s="41" t="s">
        <v>10</v>
      </c>
      <c r="H17" s="40" t="s">
        <v>11</v>
      </c>
      <c r="I17" s="40" t="s">
        <v>12</v>
      </c>
      <c r="J17" s="40" t="s">
        <v>14</v>
      </c>
    </row>
    <row r="18" spans="1:10" ht="24" customHeight="1">
      <c r="A18" s="33" t="s">
        <v>428</v>
      </c>
      <c r="B18" s="34" t="s">
        <v>27</v>
      </c>
      <c r="C18" s="33" t="s">
        <v>23</v>
      </c>
      <c r="D18" s="33" t="s">
        <v>28</v>
      </c>
      <c r="E18" s="237" t="s">
        <v>411</v>
      </c>
      <c r="F18" s="237"/>
      <c r="G18" s="35" t="s">
        <v>25</v>
      </c>
      <c r="H18" s="236">
        <v>1</v>
      </c>
      <c r="I18" s="235">
        <v>38.01</v>
      </c>
      <c r="J18" s="235">
        <v>38.01</v>
      </c>
    </row>
    <row r="19" spans="1:10" ht="25.95" customHeight="1">
      <c r="A19" s="233" t="s">
        <v>410</v>
      </c>
      <c r="B19" s="234" t="s">
        <v>671</v>
      </c>
      <c r="C19" s="233" t="s">
        <v>23</v>
      </c>
      <c r="D19" s="233" t="s">
        <v>670</v>
      </c>
      <c r="E19" s="232" t="s">
        <v>411</v>
      </c>
      <c r="F19" s="232"/>
      <c r="G19" s="231" t="s">
        <v>25</v>
      </c>
      <c r="H19" s="230">
        <v>1</v>
      </c>
      <c r="I19" s="229">
        <v>0.6</v>
      </c>
      <c r="J19" s="229">
        <v>0.6</v>
      </c>
    </row>
    <row r="20" spans="1:10" ht="25.95" customHeight="1">
      <c r="A20" s="227" t="s">
        <v>406</v>
      </c>
      <c r="B20" s="228" t="s">
        <v>669</v>
      </c>
      <c r="C20" s="227" t="s">
        <v>23</v>
      </c>
      <c r="D20" s="227" t="s">
        <v>668</v>
      </c>
      <c r="E20" s="226" t="s">
        <v>482</v>
      </c>
      <c r="F20" s="226"/>
      <c r="G20" s="225" t="s">
        <v>25</v>
      </c>
      <c r="H20" s="224">
        <v>1</v>
      </c>
      <c r="I20" s="223">
        <v>1.08</v>
      </c>
      <c r="J20" s="223">
        <v>1.08</v>
      </c>
    </row>
    <row r="21" spans="1:10" ht="24" customHeight="1">
      <c r="A21" s="227" t="s">
        <v>406</v>
      </c>
      <c r="B21" s="228" t="s">
        <v>667</v>
      </c>
      <c r="C21" s="227" t="s">
        <v>23</v>
      </c>
      <c r="D21" s="227" t="s">
        <v>666</v>
      </c>
      <c r="E21" s="226" t="s">
        <v>665</v>
      </c>
      <c r="F21" s="226"/>
      <c r="G21" s="225" t="s">
        <v>25</v>
      </c>
      <c r="H21" s="224">
        <v>1</v>
      </c>
      <c r="I21" s="223">
        <v>0.81</v>
      </c>
      <c r="J21" s="223">
        <v>0.81</v>
      </c>
    </row>
    <row r="22" spans="1:10" ht="25.95" customHeight="1">
      <c r="A22" s="227" t="s">
        <v>406</v>
      </c>
      <c r="B22" s="228" t="s">
        <v>664</v>
      </c>
      <c r="C22" s="227" t="s">
        <v>23</v>
      </c>
      <c r="D22" s="227" t="s">
        <v>663</v>
      </c>
      <c r="E22" s="226" t="s">
        <v>482</v>
      </c>
      <c r="F22" s="226"/>
      <c r="G22" s="225" t="s">
        <v>25</v>
      </c>
      <c r="H22" s="224">
        <v>1</v>
      </c>
      <c r="I22" s="223">
        <v>0.1</v>
      </c>
      <c r="J22" s="223">
        <v>0.1</v>
      </c>
    </row>
    <row r="23" spans="1:10" ht="24" customHeight="1">
      <c r="A23" s="227" t="s">
        <v>406</v>
      </c>
      <c r="B23" s="228" t="s">
        <v>662</v>
      </c>
      <c r="C23" s="227" t="s">
        <v>23</v>
      </c>
      <c r="D23" s="227" t="s">
        <v>661</v>
      </c>
      <c r="E23" s="226" t="s">
        <v>477</v>
      </c>
      <c r="F23" s="226"/>
      <c r="G23" s="225" t="s">
        <v>25</v>
      </c>
      <c r="H23" s="224">
        <v>1</v>
      </c>
      <c r="I23" s="223">
        <v>35.36</v>
      </c>
      <c r="J23" s="223">
        <v>35.36</v>
      </c>
    </row>
    <row r="24" spans="1:10" ht="24" customHeight="1">
      <c r="A24" s="227" t="s">
        <v>406</v>
      </c>
      <c r="B24" s="228" t="s">
        <v>660</v>
      </c>
      <c r="C24" s="227" t="s">
        <v>23</v>
      </c>
      <c r="D24" s="227" t="s">
        <v>659</v>
      </c>
      <c r="E24" s="226" t="s">
        <v>658</v>
      </c>
      <c r="F24" s="226"/>
      <c r="G24" s="225" t="s">
        <v>25</v>
      </c>
      <c r="H24" s="224">
        <v>1</v>
      </c>
      <c r="I24" s="223">
        <v>0.06</v>
      </c>
      <c r="J24" s="223">
        <v>0.06</v>
      </c>
    </row>
    <row r="25" spans="1:10">
      <c r="A25" s="222"/>
      <c r="B25" s="222"/>
      <c r="C25" s="222"/>
      <c r="D25" s="222"/>
      <c r="E25" s="222" t="s">
        <v>403</v>
      </c>
      <c r="F25" s="220">
        <v>35.96</v>
      </c>
      <c r="G25" s="222" t="s">
        <v>402</v>
      </c>
      <c r="H25" s="220">
        <v>0</v>
      </c>
      <c r="I25" s="222" t="s">
        <v>401</v>
      </c>
      <c r="J25" s="220">
        <v>35.96</v>
      </c>
    </row>
    <row r="26" spans="1:10">
      <c r="A26" s="222"/>
      <c r="B26" s="222"/>
      <c r="C26" s="222"/>
      <c r="D26" s="222"/>
      <c r="E26" s="222" t="s">
        <v>400</v>
      </c>
      <c r="F26" s="220">
        <v>10.43</v>
      </c>
      <c r="G26" s="222"/>
      <c r="H26" s="221" t="s">
        <v>399</v>
      </c>
      <c r="I26" s="221"/>
      <c r="J26" s="220">
        <v>48.44</v>
      </c>
    </row>
    <row r="27" spans="1:10" ht="30" customHeight="1" thickBot="1">
      <c r="A27" s="215"/>
      <c r="B27" s="215"/>
      <c r="C27" s="215"/>
      <c r="D27" s="215"/>
      <c r="E27" s="215"/>
      <c r="F27" s="215"/>
      <c r="G27" s="215" t="s">
        <v>398</v>
      </c>
      <c r="H27" s="219">
        <v>760</v>
      </c>
      <c r="I27" s="215" t="s">
        <v>397</v>
      </c>
      <c r="J27" s="218">
        <v>36814.400000000001</v>
      </c>
    </row>
    <row r="28" spans="1:10" ht="1.05" customHeight="1" thickTop="1">
      <c r="A28" s="217"/>
      <c r="B28" s="217"/>
      <c r="C28" s="217"/>
      <c r="D28" s="217"/>
      <c r="E28" s="217"/>
      <c r="F28" s="217"/>
      <c r="G28" s="217"/>
      <c r="H28" s="217"/>
      <c r="I28" s="217"/>
      <c r="J28" s="217"/>
    </row>
    <row r="29" spans="1:10" ht="24" customHeight="1">
      <c r="A29" s="36" t="s">
        <v>29</v>
      </c>
      <c r="B29" s="36"/>
      <c r="C29" s="36"/>
      <c r="D29" s="36" t="s">
        <v>30</v>
      </c>
      <c r="E29" s="36"/>
      <c r="F29" s="240"/>
      <c r="G29" s="240"/>
      <c r="H29" s="37"/>
      <c r="I29" s="36"/>
      <c r="J29" s="239">
        <v>12506.06</v>
      </c>
    </row>
    <row r="30" spans="1:10" ht="18" customHeight="1">
      <c r="A30" s="39" t="s">
        <v>31</v>
      </c>
      <c r="B30" s="40" t="s">
        <v>7</v>
      </c>
      <c r="C30" s="39" t="s">
        <v>8</v>
      </c>
      <c r="D30" s="39" t="s">
        <v>9</v>
      </c>
      <c r="E30" s="238" t="s">
        <v>429</v>
      </c>
      <c r="F30" s="238"/>
      <c r="G30" s="41" t="s">
        <v>10</v>
      </c>
      <c r="H30" s="40" t="s">
        <v>11</v>
      </c>
      <c r="I30" s="40" t="s">
        <v>12</v>
      </c>
      <c r="J30" s="40" t="s">
        <v>14</v>
      </c>
    </row>
    <row r="31" spans="1:10" ht="24" customHeight="1">
      <c r="A31" s="33" t="s">
        <v>428</v>
      </c>
      <c r="B31" s="34" t="s">
        <v>32</v>
      </c>
      <c r="C31" s="33" t="s">
        <v>23</v>
      </c>
      <c r="D31" s="33" t="s">
        <v>33</v>
      </c>
      <c r="E31" s="237" t="s">
        <v>657</v>
      </c>
      <c r="F31" s="237"/>
      <c r="G31" s="35" t="s">
        <v>34</v>
      </c>
      <c r="H31" s="236">
        <v>1</v>
      </c>
      <c r="I31" s="235">
        <v>511.71</v>
      </c>
      <c r="J31" s="235">
        <v>511.71</v>
      </c>
    </row>
    <row r="32" spans="1:10" ht="39" customHeight="1">
      <c r="A32" s="233" t="s">
        <v>410</v>
      </c>
      <c r="B32" s="234" t="s">
        <v>656</v>
      </c>
      <c r="C32" s="233" t="s">
        <v>23</v>
      </c>
      <c r="D32" s="233" t="s">
        <v>655</v>
      </c>
      <c r="E32" s="232" t="s">
        <v>654</v>
      </c>
      <c r="F32" s="232"/>
      <c r="G32" s="231" t="s">
        <v>88</v>
      </c>
      <c r="H32" s="230">
        <v>0.01</v>
      </c>
      <c r="I32" s="229">
        <v>488.2</v>
      </c>
      <c r="J32" s="229">
        <v>4.88</v>
      </c>
    </row>
    <row r="33" spans="1:10" ht="24" customHeight="1">
      <c r="A33" s="233" t="s">
        <v>410</v>
      </c>
      <c r="B33" s="234" t="s">
        <v>653</v>
      </c>
      <c r="C33" s="233" t="s">
        <v>23</v>
      </c>
      <c r="D33" s="233" t="s">
        <v>652</v>
      </c>
      <c r="E33" s="232" t="s">
        <v>411</v>
      </c>
      <c r="F33" s="232"/>
      <c r="G33" s="231" t="s">
        <v>25</v>
      </c>
      <c r="H33" s="230">
        <v>1</v>
      </c>
      <c r="I33" s="229">
        <v>23.33</v>
      </c>
      <c r="J33" s="229">
        <v>23.33</v>
      </c>
    </row>
    <row r="34" spans="1:10" ht="24" customHeight="1">
      <c r="A34" s="233" t="s">
        <v>410</v>
      </c>
      <c r="B34" s="234" t="s">
        <v>586</v>
      </c>
      <c r="C34" s="233" t="s">
        <v>23</v>
      </c>
      <c r="D34" s="233" t="s">
        <v>585</v>
      </c>
      <c r="E34" s="232" t="s">
        <v>411</v>
      </c>
      <c r="F34" s="232"/>
      <c r="G34" s="231" t="s">
        <v>25</v>
      </c>
      <c r="H34" s="230">
        <v>2</v>
      </c>
      <c r="I34" s="229">
        <v>17.68</v>
      </c>
      <c r="J34" s="229">
        <v>35.36</v>
      </c>
    </row>
    <row r="35" spans="1:10" ht="39" customHeight="1">
      <c r="A35" s="227" t="s">
        <v>406</v>
      </c>
      <c r="B35" s="228" t="s">
        <v>651</v>
      </c>
      <c r="C35" s="227" t="s">
        <v>23</v>
      </c>
      <c r="D35" s="227" t="s">
        <v>650</v>
      </c>
      <c r="E35" s="226" t="s">
        <v>404</v>
      </c>
      <c r="F35" s="226"/>
      <c r="G35" s="225" t="s">
        <v>34</v>
      </c>
      <c r="H35" s="224">
        <v>1</v>
      </c>
      <c r="I35" s="223">
        <v>400</v>
      </c>
      <c r="J35" s="223">
        <v>400</v>
      </c>
    </row>
    <row r="36" spans="1:10" ht="25.95" customHeight="1">
      <c r="A36" s="227" t="s">
        <v>406</v>
      </c>
      <c r="B36" s="228" t="s">
        <v>649</v>
      </c>
      <c r="C36" s="227" t="s">
        <v>23</v>
      </c>
      <c r="D36" s="227" t="s">
        <v>648</v>
      </c>
      <c r="E36" s="226" t="s">
        <v>404</v>
      </c>
      <c r="F36" s="226"/>
      <c r="G36" s="225" t="s">
        <v>55</v>
      </c>
      <c r="H36" s="224">
        <v>4</v>
      </c>
      <c r="I36" s="223">
        <v>9.0399999999999991</v>
      </c>
      <c r="J36" s="223">
        <v>36.159999999999997</v>
      </c>
    </row>
    <row r="37" spans="1:10" ht="25.95" customHeight="1">
      <c r="A37" s="227" t="s">
        <v>406</v>
      </c>
      <c r="B37" s="228" t="s">
        <v>647</v>
      </c>
      <c r="C37" s="227" t="s">
        <v>23</v>
      </c>
      <c r="D37" s="227" t="s">
        <v>646</v>
      </c>
      <c r="E37" s="226" t="s">
        <v>404</v>
      </c>
      <c r="F37" s="226"/>
      <c r="G37" s="225" t="s">
        <v>436</v>
      </c>
      <c r="H37" s="224">
        <v>0.11</v>
      </c>
      <c r="I37" s="223">
        <v>22.69</v>
      </c>
      <c r="J37" s="223">
        <v>2.4900000000000002</v>
      </c>
    </row>
    <row r="38" spans="1:10" ht="25.95" customHeight="1">
      <c r="A38" s="227" t="s">
        <v>406</v>
      </c>
      <c r="B38" s="228" t="s">
        <v>645</v>
      </c>
      <c r="C38" s="227" t="s">
        <v>23</v>
      </c>
      <c r="D38" s="227" t="s">
        <v>644</v>
      </c>
      <c r="E38" s="226" t="s">
        <v>404</v>
      </c>
      <c r="F38" s="226"/>
      <c r="G38" s="225" t="s">
        <v>55</v>
      </c>
      <c r="H38" s="224">
        <v>1</v>
      </c>
      <c r="I38" s="223">
        <v>9.49</v>
      </c>
      <c r="J38" s="223">
        <v>9.49</v>
      </c>
    </row>
    <row r="39" spans="1:10">
      <c r="A39" s="222"/>
      <c r="B39" s="222"/>
      <c r="C39" s="222"/>
      <c r="D39" s="222"/>
      <c r="E39" s="222" t="s">
        <v>403</v>
      </c>
      <c r="F39" s="220">
        <v>38.74</v>
      </c>
      <c r="G39" s="222" t="s">
        <v>402</v>
      </c>
      <c r="H39" s="220">
        <v>0</v>
      </c>
      <c r="I39" s="222" t="s">
        <v>401</v>
      </c>
      <c r="J39" s="220">
        <v>38.74</v>
      </c>
    </row>
    <row r="40" spans="1:10">
      <c r="A40" s="222"/>
      <c r="B40" s="222"/>
      <c r="C40" s="222"/>
      <c r="D40" s="222"/>
      <c r="E40" s="222" t="s">
        <v>400</v>
      </c>
      <c r="F40" s="220">
        <v>106.66</v>
      </c>
      <c r="G40" s="222"/>
      <c r="H40" s="221" t="s">
        <v>399</v>
      </c>
      <c r="I40" s="221"/>
      <c r="J40" s="220">
        <v>618.37</v>
      </c>
    </row>
    <row r="41" spans="1:10" ht="30" customHeight="1" thickBot="1">
      <c r="A41" s="215"/>
      <c r="B41" s="215"/>
      <c r="C41" s="215"/>
      <c r="D41" s="215"/>
      <c r="E41" s="215"/>
      <c r="F41" s="215"/>
      <c r="G41" s="215" t="s">
        <v>398</v>
      </c>
      <c r="H41" s="219">
        <v>6</v>
      </c>
      <c r="I41" s="215" t="s">
        <v>397</v>
      </c>
      <c r="J41" s="218">
        <v>3710.22</v>
      </c>
    </row>
    <row r="42" spans="1:10" ht="1.05" customHeight="1" thickTop="1">
      <c r="A42" s="217"/>
      <c r="B42" s="217"/>
      <c r="C42" s="217"/>
      <c r="D42" s="217"/>
      <c r="E42" s="217"/>
      <c r="F42" s="217"/>
      <c r="G42" s="217"/>
      <c r="H42" s="217"/>
      <c r="I42" s="217"/>
      <c r="J42" s="217"/>
    </row>
    <row r="43" spans="1:10" ht="18" customHeight="1">
      <c r="A43" s="39" t="s">
        <v>35</v>
      </c>
      <c r="B43" s="40" t="s">
        <v>7</v>
      </c>
      <c r="C43" s="39" t="s">
        <v>8</v>
      </c>
      <c r="D43" s="39" t="s">
        <v>9</v>
      </c>
      <c r="E43" s="238" t="s">
        <v>429</v>
      </c>
      <c r="F43" s="238"/>
      <c r="G43" s="41" t="s">
        <v>10</v>
      </c>
      <c r="H43" s="40" t="s">
        <v>11</v>
      </c>
      <c r="I43" s="40" t="s">
        <v>12</v>
      </c>
      <c r="J43" s="40" t="s">
        <v>14</v>
      </c>
    </row>
    <row r="44" spans="1:10" ht="25.95" customHeight="1">
      <c r="A44" s="33" t="s">
        <v>428</v>
      </c>
      <c r="B44" s="34" t="s">
        <v>36</v>
      </c>
      <c r="C44" s="33" t="s">
        <v>37</v>
      </c>
      <c r="D44" s="33" t="s">
        <v>38</v>
      </c>
      <c r="E44" s="237" t="s">
        <v>643</v>
      </c>
      <c r="F44" s="237"/>
      <c r="G44" s="35" t="s">
        <v>39</v>
      </c>
      <c r="H44" s="236">
        <v>1</v>
      </c>
      <c r="I44" s="235">
        <v>495.19</v>
      </c>
      <c r="J44" s="235">
        <v>495.19</v>
      </c>
    </row>
    <row r="45" spans="1:10" ht="25.95" customHeight="1">
      <c r="A45" s="227" t="s">
        <v>406</v>
      </c>
      <c r="B45" s="228" t="s">
        <v>642</v>
      </c>
      <c r="C45" s="227" t="s">
        <v>37</v>
      </c>
      <c r="D45" s="227" t="s">
        <v>641</v>
      </c>
      <c r="E45" s="226">
        <v>0</v>
      </c>
      <c r="F45" s="226"/>
      <c r="G45" s="225" t="s">
        <v>39</v>
      </c>
      <c r="H45" s="224">
        <v>1.0476285999999999</v>
      </c>
      <c r="I45" s="223">
        <v>350</v>
      </c>
      <c r="J45" s="223">
        <v>366.67</v>
      </c>
    </row>
    <row r="46" spans="1:10" ht="24" customHeight="1">
      <c r="A46" s="227" t="s">
        <v>406</v>
      </c>
      <c r="B46" s="228" t="s">
        <v>640</v>
      </c>
      <c r="C46" s="227" t="s">
        <v>23</v>
      </c>
      <c r="D46" s="227" t="s">
        <v>639</v>
      </c>
      <c r="E46" s="226" t="s">
        <v>477</v>
      </c>
      <c r="F46" s="226"/>
      <c r="G46" s="225" t="s">
        <v>25</v>
      </c>
      <c r="H46" s="224">
        <v>12</v>
      </c>
      <c r="I46" s="223">
        <v>10.71</v>
      </c>
      <c r="J46" s="223">
        <v>128.52000000000001</v>
      </c>
    </row>
    <row r="47" spans="1:10">
      <c r="A47" s="222"/>
      <c r="B47" s="222"/>
      <c r="C47" s="222"/>
      <c r="D47" s="222"/>
      <c r="E47" s="222" t="s">
        <v>403</v>
      </c>
      <c r="F47" s="220">
        <v>128.52000000000001</v>
      </c>
      <c r="G47" s="222" t="s">
        <v>402</v>
      </c>
      <c r="H47" s="220">
        <v>0</v>
      </c>
      <c r="I47" s="222" t="s">
        <v>401</v>
      </c>
      <c r="J47" s="220">
        <v>128.52000000000001</v>
      </c>
    </row>
    <row r="48" spans="1:10">
      <c r="A48" s="222"/>
      <c r="B48" s="222"/>
      <c r="C48" s="222"/>
      <c r="D48" s="222"/>
      <c r="E48" s="222" t="s">
        <v>400</v>
      </c>
      <c r="F48" s="220">
        <v>36.36</v>
      </c>
      <c r="G48" s="222"/>
      <c r="H48" s="221" t="s">
        <v>399</v>
      </c>
      <c r="I48" s="221"/>
      <c r="J48" s="220">
        <v>531.54999999999995</v>
      </c>
    </row>
    <row r="49" spans="1:10" ht="30" customHeight="1" thickBot="1">
      <c r="A49" s="215"/>
      <c r="B49" s="215"/>
      <c r="C49" s="215"/>
      <c r="D49" s="215"/>
      <c r="E49" s="215"/>
      <c r="F49" s="215"/>
      <c r="G49" s="215" t="s">
        <v>398</v>
      </c>
      <c r="H49" s="219">
        <v>3</v>
      </c>
      <c r="I49" s="215" t="s">
        <v>397</v>
      </c>
      <c r="J49" s="218">
        <v>1594.65</v>
      </c>
    </row>
    <row r="50" spans="1:10" ht="1.05" customHeight="1" thickTop="1">
      <c r="A50" s="217"/>
      <c r="B50" s="217"/>
      <c r="C50" s="217"/>
      <c r="D50" s="217"/>
      <c r="E50" s="217"/>
      <c r="F50" s="217"/>
      <c r="G50" s="217"/>
      <c r="H50" s="217"/>
      <c r="I50" s="217"/>
      <c r="J50" s="217"/>
    </row>
    <row r="51" spans="1:10" ht="18" customHeight="1">
      <c r="A51" s="39" t="s">
        <v>40</v>
      </c>
      <c r="B51" s="40" t="s">
        <v>7</v>
      </c>
      <c r="C51" s="39" t="s">
        <v>8</v>
      </c>
      <c r="D51" s="39" t="s">
        <v>9</v>
      </c>
      <c r="E51" s="238" t="s">
        <v>429</v>
      </c>
      <c r="F51" s="238"/>
      <c r="G51" s="41" t="s">
        <v>10</v>
      </c>
      <c r="H51" s="40" t="s">
        <v>11</v>
      </c>
      <c r="I51" s="40" t="s">
        <v>12</v>
      </c>
      <c r="J51" s="40" t="s">
        <v>14</v>
      </c>
    </row>
    <row r="52" spans="1:10" ht="24" customHeight="1">
      <c r="A52" s="33" t="s">
        <v>428</v>
      </c>
      <c r="B52" s="34" t="s">
        <v>41</v>
      </c>
      <c r="C52" s="33" t="s">
        <v>37</v>
      </c>
      <c r="D52" s="33" t="s">
        <v>42</v>
      </c>
      <c r="E52" s="237" t="s">
        <v>427</v>
      </c>
      <c r="F52" s="237"/>
      <c r="G52" s="35" t="s">
        <v>43</v>
      </c>
      <c r="H52" s="236">
        <v>1</v>
      </c>
      <c r="I52" s="235">
        <v>1502.24</v>
      </c>
      <c r="J52" s="235">
        <v>1502.24</v>
      </c>
    </row>
    <row r="53" spans="1:10" ht="24" customHeight="1">
      <c r="A53" s="233" t="s">
        <v>410</v>
      </c>
      <c r="B53" s="234" t="s">
        <v>426</v>
      </c>
      <c r="C53" s="233" t="s">
        <v>23</v>
      </c>
      <c r="D53" s="233" t="s">
        <v>425</v>
      </c>
      <c r="E53" s="232" t="s">
        <v>411</v>
      </c>
      <c r="F53" s="232"/>
      <c r="G53" s="231" t="s">
        <v>25</v>
      </c>
      <c r="H53" s="230">
        <v>8</v>
      </c>
      <c r="I53" s="229">
        <v>23.81</v>
      </c>
      <c r="J53" s="229">
        <v>190.48</v>
      </c>
    </row>
    <row r="54" spans="1:10" ht="25.95" customHeight="1">
      <c r="A54" s="233" t="s">
        <v>410</v>
      </c>
      <c r="B54" s="234" t="s">
        <v>422</v>
      </c>
      <c r="C54" s="233" t="s">
        <v>23</v>
      </c>
      <c r="D54" s="233" t="s">
        <v>421</v>
      </c>
      <c r="E54" s="232" t="s">
        <v>411</v>
      </c>
      <c r="F54" s="232"/>
      <c r="G54" s="231" t="s">
        <v>25</v>
      </c>
      <c r="H54" s="230">
        <v>8</v>
      </c>
      <c r="I54" s="229">
        <v>18.59</v>
      </c>
      <c r="J54" s="229">
        <v>148.72</v>
      </c>
    </row>
    <row r="55" spans="1:10" ht="25.95" customHeight="1">
      <c r="A55" s="233" t="s">
        <v>410</v>
      </c>
      <c r="B55" s="234" t="s">
        <v>638</v>
      </c>
      <c r="C55" s="233" t="s">
        <v>23</v>
      </c>
      <c r="D55" s="233" t="s">
        <v>637</v>
      </c>
      <c r="E55" s="232" t="s">
        <v>411</v>
      </c>
      <c r="F55" s="232"/>
      <c r="G55" s="231" t="s">
        <v>25</v>
      </c>
      <c r="H55" s="230">
        <v>16</v>
      </c>
      <c r="I55" s="229">
        <v>20.2</v>
      </c>
      <c r="J55" s="229">
        <v>323.2</v>
      </c>
    </row>
    <row r="56" spans="1:10" ht="39" customHeight="1">
      <c r="A56" s="227" t="s">
        <v>406</v>
      </c>
      <c r="B56" s="228" t="s">
        <v>636</v>
      </c>
      <c r="C56" s="227" t="s">
        <v>23</v>
      </c>
      <c r="D56" s="227" t="s">
        <v>635</v>
      </c>
      <c r="E56" s="226" t="s">
        <v>482</v>
      </c>
      <c r="F56" s="226"/>
      <c r="G56" s="225" t="s">
        <v>634</v>
      </c>
      <c r="H56" s="224">
        <v>1</v>
      </c>
      <c r="I56" s="223">
        <v>839.84</v>
      </c>
      <c r="J56" s="223">
        <v>839.84</v>
      </c>
    </row>
    <row r="57" spans="1:10">
      <c r="A57" s="222"/>
      <c r="B57" s="222"/>
      <c r="C57" s="222"/>
      <c r="D57" s="222"/>
      <c r="E57" s="222" t="s">
        <v>403</v>
      </c>
      <c r="F57" s="220">
        <v>440.96</v>
      </c>
      <c r="G57" s="222" t="s">
        <v>402</v>
      </c>
      <c r="H57" s="220">
        <v>0</v>
      </c>
      <c r="I57" s="222" t="s">
        <v>401</v>
      </c>
      <c r="J57" s="220">
        <v>440.96</v>
      </c>
    </row>
    <row r="58" spans="1:10">
      <c r="A58" s="222"/>
      <c r="B58" s="222"/>
      <c r="C58" s="222"/>
      <c r="D58" s="222"/>
      <c r="E58" s="222" t="s">
        <v>400</v>
      </c>
      <c r="F58" s="220">
        <v>312.49</v>
      </c>
      <c r="G58" s="222"/>
      <c r="H58" s="221" t="s">
        <v>399</v>
      </c>
      <c r="I58" s="221"/>
      <c r="J58" s="220">
        <v>1814.73</v>
      </c>
    </row>
    <row r="59" spans="1:10" ht="30" customHeight="1" thickBot="1">
      <c r="A59" s="215"/>
      <c r="B59" s="215"/>
      <c r="C59" s="215"/>
      <c r="D59" s="215"/>
      <c r="E59" s="215"/>
      <c r="F59" s="215"/>
      <c r="G59" s="215" t="s">
        <v>398</v>
      </c>
      <c r="H59" s="219">
        <v>3</v>
      </c>
      <c r="I59" s="215" t="s">
        <v>397</v>
      </c>
      <c r="J59" s="218">
        <v>5444.19</v>
      </c>
    </row>
    <row r="60" spans="1:10" ht="1.05" customHeight="1" thickTop="1">
      <c r="A60" s="217"/>
      <c r="B60" s="217"/>
      <c r="C60" s="217"/>
      <c r="D60" s="217"/>
      <c r="E60" s="217"/>
      <c r="F60" s="217"/>
      <c r="G60" s="217"/>
      <c r="H60" s="217"/>
      <c r="I60" s="217"/>
      <c r="J60" s="217"/>
    </row>
    <row r="61" spans="1:10" ht="18" customHeight="1">
      <c r="A61" s="39" t="s">
        <v>44</v>
      </c>
      <c r="B61" s="40" t="s">
        <v>7</v>
      </c>
      <c r="C61" s="39" t="s">
        <v>8</v>
      </c>
      <c r="D61" s="39" t="s">
        <v>9</v>
      </c>
      <c r="E61" s="238" t="s">
        <v>429</v>
      </c>
      <c r="F61" s="238"/>
      <c r="G61" s="41" t="s">
        <v>10</v>
      </c>
      <c r="H61" s="40" t="s">
        <v>11</v>
      </c>
      <c r="I61" s="40" t="s">
        <v>12</v>
      </c>
      <c r="J61" s="40" t="s">
        <v>14</v>
      </c>
    </row>
    <row r="62" spans="1:10" ht="24" customHeight="1">
      <c r="A62" s="33" t="s">
        <v>428</v>
      </c>
      <c r="B62" s="34" t="s">
        <v>45</v>
      </c>
      <c r="C62" s="33" t="s">
        <v>37</v>
      </c>
      <c r="D62" s="33" t="s">
        <v>46</v>
      </c>
      <c r="E62" s="237" t="s">
        <v>427</v>
      </c>
      <c r="F62" s="237"/>
      <c r="G62" s="35" t="s">
        <v>47</v>
      </c>
      <c r="H62" s="236">
        <v>1</v>
      </c>
      <c r="I62" s="235">
        <v>13.82</v>
      </c>
      <c r="J62" s="235">
        <v>13.82</v>
      </c>
    </row>
    <row r="63" spans="1:10" ht="24" customHeight="1">
      <c r="A63" s="227" t="s">
        <v>406</v>
      </c>
      <c r="B63" s="228" t="s">
        <v>633</v>
      </c>
      <c r="C63" s="227" t="s">
        <v>23</v>
      </c>
      <c r="D63" s="227" t="s">
        <v>632</v>
      </c>
      <c r="E63" s="226" t="s">
        <v>404</v>
      </c>
      <c r="F63" s="226"/>
      <c r="G63" s="225" t="s">
        <v>34</v>
      </c>
      <c r="H63" s="224">
        <v>1</v>
      </c>
      <c r="I63" s="223">
        <v>2.08</v>
      </c>
      <c r="J63" s="223">
        <v>2.08</v>
      </c>
    </row>
    <row r="64" spans="1:10" ht="24" customHeight="1">
      <c r="A64" s="227" t="s">
        <v>406</v>
      </c>
      <c r="B64" s="228" t="s">
        <v>479</v>
      </c>
      <c r="C64" s="227" t="s">
        <v>23</v>
      </c>
      <c r="D64" s="227" t="s">
        <v>478</v>
      </c>
      <c r="E64" s="226" t="s">
        <v>477</v>
      </c>
      <c r="F64" s="226"/>
      <c r="G64" s="225" t="s">
        <v>25</v>
      </c>
      <c r="H64" s="224">
        <v>1</v>
      </c>
      <c r="I64" s="223">
        <v>11.74</v>
      </c>
      <c r="J64" s="223">
        <v>11.74</v>
      </c>
    </row>
    <row r="65" spans="1:10">
      <c r="A65" s="222"/>
      <c r="B65" s="222"/>
      <c r="C65" s="222"/>
      <c r="D65" s="222"/>
      <c r="E65" s="222" t="s">
        <v>403</v>
      </c>
      <c r="F65" s="220">
        <v>11.74</v>
      </c>
      <c r="G65" s="222" t="s">
        <v>402</v>
      </c>
      <c r="H65" s="220">
        <v>0</v>
      </c>
      <c r="I65" s="222" t="s">
        <v>401</v>
      </c>
      <c r="J65" s="220">
        <v>11.74</v>
      </c>
    </row>
    <row r="66" spans="1:10">
      <c r="A66" s="222"/>
      <c r="B66" s="222"/>
      <c r="C66" s="222"/>
      <c r="D66" s="222"/>
      <c r="E66" s="222" t="s">
        <v>400</v>
      </c>
      <c r="F66" s="220">
        <v>3.75</v>
      </c>
      <c r="G66" s="222"/>
      <c r="H66" s="221" t="s">
        <v>399</v>
      </c>
      <c r="I66" s="221"/>
      <c r="J66" s="220">
        <v>17.57</v>
      </c>
    </row>
    <row r="67" spans="1:10" ht="30" customHeight="1" thickBot="1">
      <c r="A67" s="215"/>
      <c r="B67" s="215"/>
      <c r="C67" s="215"/>
      <c r="D67" s="215"/>
      <c r="E67" s="215"/>
      <c r="F67" s="215"/>
      <c r="G67" s="215" t="s">
        <v>398</v>
      </c>
      <c r="H67" s="219">
        <v>100</v>
      </c>
      <c r="I67" s="215" t="s">
        <v>397</v>
      </c>
      <c r="J67" s="218">
        <v>1757</v>
      </c>
    </row>
    <row r="68" spans="1:10" ht="1.05" customHeight="1" thickTop="1">
      <c r="A68" s="217"/>
      <c r="B68" s="217"/>
      <c r="C68" s="217"/>
      <c r="D68" s="217"/>
      <c r="E68" s="217"/>
      <c r="F68" s="217"/>
      <c r="G68" s="217"/>
      <c r="H68" s="217"/>
      <c r="I68" s="217"/>
      <c r="J68" s="217"/>
    </row>
    <row r="69" spans="1:10" ht="24" customHeight="1">
      <c r="A69" s="36" t="s">
        <v>48</v>
      </c>
      <c r="B69" s="36"/>
      <c r="C69" s="36"/>
      <c r="D69" s="36" t="s">
        <v>49</v>
      </c>
      <c r="E69" s="36"/>
      <c r="F69" s="240"/>
      <c r="G69" s="240"/>
      <c r="H69" s="37"/>
      <c r="I69" s="36"/>
      <c r="J69" s="239">
        <v>296236.53999999998</v>
      </c>
    </row>
    <row r="70" spans="1:10" ht="24" customHeight="1">
      <c r="A70" s="36" t="s">
        <v>50</v>
      </c>
      <c r="B70" s="36"/>
      <c r="C70" s="36"/>
      <c r="D70" s="36" t="s">
        <v>51</v>
      </c>
      <c r="E70" s="36"/>
      <c r="F70" s="240"/>
      <c r="G70" s="240"/>
      <c r="H70" s="37"/>
      <c r="I70" s="36"/>
      <c r="J70" s="239">
        <v>14930.85</v>
      </c>
    </row>
    <row r="71" spans="1:10" ht="18" customHeight="1">
      <c r="A71" s="39" t="s">
        <v>52</v>
      </c>
      <c r="B71" s="40" t="s">
        <v>7</v>
      </c>
      <c r="C71" s="39" t="s">
        <v>8</v>
      </c>
      <c r="D71" s="39" t="s">
        <v>9</v>
      </c>
      <c r="E71" s="238" t="s">
        <v>429</v>
      </c>
      <c r="F71" s="238"/>
      <c r="G71" s="41" t="s">
        <v>10</v>
      </c>
      <c r="H71" s="40" t="s">
        <v>11</v>
      </c>
      <c r="I71" s="40" t="s">
        <v>12</v>
      </c>
      <c r="J71" s="40" t="s">
        <v>14</v>
      </c>
    </row>
    <row r="72" spans="1:10" ht="52.05" customHeight="1">
      <c r="A72" s="33" t="s">
        <v>428</v>
      </c>
      <c r="B72" s="34" t="s">
        <v>53</v>
      </c>
      <c r="C72" s="33" t="s">
        <v>23</v>
      </c>
      <c r="D72" s="33" t="s">
        <v>54</v>
      </c>
      <c r="E72" s="237" t="s">
        <v>499</v>
      </c>
      <c r="F72" s="237"/>
      <c r="G72" s="35" t="s">
        <v>55</v>
      </c>
      <c r="H72" s="236">
        <v>1</v>
      </c>
      <c r="I72" s="235">
        <v>126.03</v>
      </c>
      <c r="J72" s="235">
        <v>126.03</v>
      </c>
    </row>
    <row r="73" spans="1:10" ht="25.95" customHeight="1">
      <c r="A73" s="233" t="s">
        <v>410</v>
      </c>
      <c r="B73" s="234" t="s">
        <v>529</v>
      </c>
      <c r="C73" s="233" t="s">
        <v>23</v>
      </c>
      <c r="D73" s="233" t="s">
        <v>528</v>
      </c>
      <c r="E73" s="232" t="s">
        <v>411</v>
      </c>
      <c r="F73" s="232"/>
      <c r="G73" s="231" t="s">
        <v>25</v>
      </c>
      <c r="H73" s="230">
        <v>0.245</v>
      </c>
      <c r="I73" s="229">
        <v>18.23</v>
      </c>
      <c r="J73" s="229">
        <v>4.46</v>
      </c>
    </row>
    <row r="74" spans="1:10" ht="25.95" customHeight="1">
      <c r="A74" s="233" t="s">
        <v>410</v>
      </c>
      <c r="B74" s="234" t="s">
        <v>527</v>
      </c>
      <c r="C74" s="233" t="s">
        <v>23</v>
      </c>
      <c r="D74" s="233" t="s">
        <v>526</v>
      </c>
      <c r="E74" s="232" t="s">
        <v>411</v>
      </c>
      <c r="F74" s="232"/>
      <c r="G74" s="231" t="s">
        <v>25</v>
      </c>
      <c r="H74" s="230">
        <v>0.245</v>
      </c>
      <c r="I74" s="229">
        <v>22.96</v>
      </c>
      <c r="J74" s="229">
        <v>5.62</v>
      </c>
    </row>
    <row r="75" spans="1:10" ht="39" customHeight="1">
      <c r="A75" s="227" t="s">
        <v>406</v>
      </c>
      <c r="B75" s="228" t="s">
        <v>544</v>
      </c>
      <c r="C75" s="227" t="s">
        <v>23</v>
      </c>
      <c r="D75" s="227" t="s">
        <v>543</v>
      </c>
      <c r="E75" s="226" t="s">
        <v>404</v>
      </c>
      <c r="F75" s="226"/>
      <c r="G75" s="225" t="s">
        <v>55</v>
      </c>
      <c r="H75" s="224">
        <v>1.0389999999999999</v>
      </c>
      <c r="I75" s="223">
        <v>111.6</v>
      </c>
      <c r="J75" s="223">
        <v>115.95</v>
      </c>
    </row>
    <row r="76" spans="1:10">
      <c r="A76" s="222"/>
      <c r="B76" s="222"/>
      <c r="C76" s="222"/>
      <c r="D76" s="222"/>
      <c r="E76" s="222" t="s">
        <v>403</v>
      </c>
      <c r="F76" s="220">
        <v>6.98</v>
      </c>
      <c r="G76" s="222" t="s">
        <v>402</v>
      </c>
      <c r="H76" s="220">
        <v>0</v>
      </c>
      <c r="I76" s="222" t="s">
        <v>401</v>
      </c>
      <c r="J76" s="220">
        <v>6.98</v>
      </c>
    </row>
    <row r="77" spans="1:10">
      <c r="A77" s="222"/>
      <c r="B77" s="222"/>
      <c r="C77" s="222"/>
      <c r="D77" s="222"/>
      <c r="E77" s="222" t="s">
        <v>400</v>
      </c>
      <c r="F77" s="220">
        <v>26.35</v>
      </c>
      <c r="G77" s="222"/>
      <c r="H77" s="221" t="s">
        <v>399</v>
      </c>
      <c r="I77" s="221"/>
      <c r="J77" s="220">
        <v>152.38</v>
      </c>
    </row>
    <row r="78" spans="1:10" ht="30" customHeight="1" thickBot="1">
      <c r="A78" s="215"/>
      <c r="B78" s="215"/>
      <c r="C78" s="215"/>
      <c r="D78" s="215"/>
      <c r="E78" s="215"/>
      <c r="F78" s="215"/>
      <c r="G78" s="215" t="s">
        <v>398</v>
      </c>
      <c r="H78" s="219">
        <v>25</v>
      </c>
      <c r="I78" s="215" t="s">
        <v>397</v>
      </c>
      <c r="J78" s="218">
        <v>3809.5</v>
      </c>
    </row>
    <row r="79" spans="1:10" ht="1.05" customHeight="1" thickTop="1">
      <c r="A79" s="217"/>
      <c r="B79" s="217"/>
      <c r="C79" s="217"/>
      <c r="D79" s="217"/>
      <c r="E79" s="217"/>
      <c r="F79" s="217"/>
      <c r="G79" s="217"/>
      <c r="H79" s="217"/>
      <c r="I79" s="217"/>
      <c r="J79" s="217"/>
    </row>
    <row r="80" spans="1:10" ht="18" customHeight="1">
      <c r="A80" s="39" t="s">
        <v>56</v>
      </c>
      <c r="B80" s="40" t="s">
        <v>7</v>
      </c>
      <c r="C80" s="39" t="s">
        <v>8</v>
      </c>
      <c r="D80" s="39" t="s">
        <v>9</v>
      </c>
      <c r="E80" s="238" t="s">
        <v>429</v>
      </c>
      <c r="F80" s="238"/>
      <c r="G80" s="41" t="s">
        <v>10</v>
      </c>
      <c r="H80" s="40" t="s">
        <v>11</v>
      </c>
      <c r="I80" s="40" t="s">
        <v>12</v>
      </c>
      <c r="J80" s="40" t="s">
        <v>14</v>
      </c>
    </row>
    <row r="81" spans="1:10" ht="64.95" customHeight="1">
      <c r="A81" s="33" t="s">
        <v>428</v>
      </c>
      <c r="B81" s="34" t="s">
        <v>57</v>
      </c>
      <c r="C81" s="33" t="s">
        <v>23</v>
      </c>
      <c r="D81" s="33" t="s">
        <v>58</v>
      </c>
      <c r="E81" s="237" t="s">
        <v>532</v>
      </c>
      <c r="F81" s="237"/>
      <c r="G81" s="35" t="s">
        <v>39</v>
      </c>
      <c r="H81" s="236">
        <v>1</v>
      </c>
      <c r="I81" s="235">
        <v>1724.96</v>
      </c>
      <c r="J81" s="235">
        <v>1724.96</v>
      </c>
    </row>
    <row r="82" spans="1:10" ht="52.05" customHeight="1">
      <c r="A82" s="233" t="s">
        <v>410</v>
      </c>
      <c r="B82" s="234" t="s">
        <v>631</v>
      </c>
      <c r="C82" s="233" t="s">
        <v>23</v>
      </c>
      <c r="D82" s="233" t="s">
        <v>630</v>
      </c>
      <c r="E82" s="232" t="s">
        <v>411</v>
      </c>
      <c r="F82" s="232"/>
      <c r="G82" s="231" t="s">
        <v>88</v>
      </c>
      <c r="H82" s="230">
        <v>0.29399999999999998</v>
      </c>
      <c r="I82" s="229">
        <v>752.25</v>
      </c>
      <c r="J82" s="229">
        <v>221.16</v>
      </c>
    </row>
    <row r="83" spans="1:10" ht="25.95" customHeight="1">
      <c r="A83" s="233" t="s">
        <v>410</v>
      </c>
      <c r="B83" s="234" t="s">
        <v>527</v>
      </c>
      <c r="C83" s="233" t="s">
        <v>23</v>
      </c>
      <c r="D83" s="233" t="s">
        <v>526</v>
      </c>
      <c r="E83" s="232" t="s">
        <v>411</v>
      </c>
      <c r="F83" s="232"/>
      <c r="G83" s="231" t="s">
        <v>25</v>
      </c>
      <c r="H83" s="230">
        <v>1.9053</v>
      </c>
      <c r="I83" s="229">
        <v>22.96</v>
      </c>
      <c r="J83" s="229">
        <v>43.74</v>
      </c>
    </row>
    <row r="84" spans="1:10" ht="25.95" customHeight="1">
      <c r="A84" s="233" t="s">
        <v>410</v>
      </c>
      <c r="B84" s="234" t="s">
        <v>529</v>
      </c>
      <c r="C84" s="233" t="s">
        <v>23</v>
      </c>
      <c r="D84" s="233" t="s">
        <v>528</v>
      </c>
      <c r="E84" s="232" t="s">
        <v>411</v>
      </c>
      <c r="F84" s="232"/>
      <c r="G84" s="231" t="s">
        <v>25</v>
      </c>
      <c r="H84" s="230">
        <v>1.9053</v>
      </c>
      <c r="I84" s="229">
        <v>18.23</v>
      </c>
      <c r="J84" s="229">
        <v>34.729999999999997</v>
      </c>
    </row>
    <row r="85" spans="1:10" ht="39" customHeight="1">
      <c r="A85" s="227" t="s">
        <v>406</v>
      </c>
      <c r="B85" s="228" t="s">
        <v>604</v>
      </c>
      <c r="C85" s="227" t="s">
        <v>23</v>
      </c>
      <c r="D85" s="227" t="s">
        <v>603</v>
      </c>
      <c r="E85" s="226" t="s">
        <v>404</v>
      </c>
      <c r="F85" s="226"/>
      <c r="G85" s="225" t="s">
        <v>39</v>
      </c>
      <c r="H85" s="224">
        <v>1</v>
      </c>
      <c r="I85" s="223">
        <v>78.849999999999994</v>
      </c>
      <c r="J85" s="223">
        <v>78.849999999999994</v>
      </c>
    </row>
    <row r="86" spans="1:10" ht="64.95" customHeight="1">
      <c r="A86" s="227" t="s">
        <v>406</v>
      </c>
      <c r="B86" s="228" t="s">
        <v>629</v>
      </c>
      <c r="C86" s="227" t="s">
        <v>23</v>
      </c>
      <c r="D86" s="227" t="s">
        <v>628</v>
      </c>
      <c r="E86" s="226" t="s">
        <v>404</v>
      </c>
      <c r="F86" s="226"/>
      <c r="G86" s="225" t="s">
        <v>39</v>
      </c>
      <c r="H86" s="224">
        <v>1</v>
      </c>
      <c r="I86" s="223">
        <v>276.81</v>
      </c>
      <c r="J86" s="223">
        <v>276.81</v>
      </c>
    </row>
    <row r="87" spans="1:10" ht="39" customHeight="1">
      <c r="A87" s="227" t="s">
        <v>406</v>
      </c>
      <c r="B87" s="228" t="s">
        <v>621</v>
      </c>
      <c r="C87" s="227" t="s">
        <v>23</v>
      </c>
      <c r="D87" s="227" t="s">
        <v>620</v>
      </c>
      <c r="E87" s="226" t="s">
        <v>404</v>
      </c>
      <c r="F87" s="226"/>
      <c r="G87" s="225" t="s">
        <v>39</v>
      </c>
      <c r="H87" s="224">
        <v>1</v>
      </c>
      <c r="I87" s="223">
        <v>17.14</v>
      </c>
      <c r="J87" s="223">
        <v>17.14</v>
      </c>
    </row>
    <row r="88" spans="1:10" ht="25.95" customHeight="1">
      <c r="A88" s="227" t="s">
        <v>406</v>
      </c>
      <c r="B88" s="228" t="s">
        <v>627</v>
      </c>
      <c r="C88" s="227" t="s">
        <v>23</v>
      </c>
      <c r="D88" s="227" t="s">
        <v>626</v>
      </c>
      <c r="E88" s="226" t="s">
        <v>404</v>
      </c>
      <c r="F88" s="226"/>
      <c r="G88" s="225" t="s">
        <v>39</v>
      </c>
      <c r="H88" s="224">
        <v>1</v>
      </c>
      <c r="I88" s="223">
        <v>257.14</v>
      </c>
      <c r="J88" s="223">
        <v>257.14</v>
      </c>
    </row>
    <row r="89" spans="1:10" ht="52.05" customHeight="1">
      <c r="A89" s="227" t="s">
        <v>406</v>
      </c>
      <c r="B89" s="228" t="s">
        <v>625</v>
      </c>
      <c r="C89" s="227" t="s">
        <v>23</v>
      </c>
      <c r="D89" s="227" t="s">
        <v>624</v>
      </c>
      <c r="E89" s="226" t="s">
        <v>404</v>
      </c>
      <c r="F89" s="226"/>
      <c r="G89" s="225" t="s">
        <v>39</v>
      </c>
      <c r="H89" s="224">
        <v>1</v>
      </c>
      <c r="I89" s="223">
        <v>615.39</v>
      </c>
      <c r="J89" s="223">
        <v>615.39</v>
      </c>
    </row>
    <row r="90" spans="1:10" ht="52.05" customHeight="1">
      <c r="A90" s="227" t="s">
        <v>406</v>
      </c>
      <c r="B90" s="228" t="s">
        <v>602</v>
      </c>
      <c r="C90" s="227" t="s">
        <v>23</v>
      </c>
      <c r="D90" s="227" t="s">
        <v>601</v>
      </c>
      <c r="E90" s="226" t="s">
        <v>404</v>
      </c>
      <c r="F90" s="226"/>
      <c r="G90" s="225" t="s">
        <v>39</v>
      </c>
      <c r="H90" s="224">
        <v>1</v>
      </c>
      <c r="I90" s="223">
        <v>180</v>
      </c>
      <c r="J90" s="223">
        <v>180</v>
      </c>
    </row>
    <row r="91" spans="1:10">
      <c r="A91" s="222"/>
      <c r="B91" s="222"/>
      <c r="C91" s="222"/>
      <c r="D91" s="222"/>
      <c r="E91" s="222" t="s">
        <v>403</v>
      </c>
      <c r="F91" s="220">
        <v>90.26</v>
      </c>
      <c r="G91" s="222" t="s">
        <v>402</v>
      </c>
      <c r="H91" s="220">
        <v>0</v>
      </c>
      <c r="I91" s="222" t="s">
        <v>401</v>
      </c>
      <c r="J91" s="220">
        <v>90.26</v>
      </c>
    </row>
    <row r="92" spans="1:10">
      <c r="A92" s="222"/>
      <c r="B92" s="222"/>
      <c r="C92" s="222"/>
      <c r="D92" s="222"/>
      <c r="E92" s="222" t="s">
        <v>400</v>
      </c>
      <c r="F92" s="220">
        <v>359.32</v>
      </c>
      <c r="G92" s="222"/>
      <c r="H92" s="221" t="s">
        <v>399</v>
      </c>
      <c r="I92" s="221"/>
      <c r="J92" s="220">
        <v>2084.2800000000002</v>
      </c>
    </row>
    <row r="93" spans="1:10" ht="30" customHeight="1" thickBot="1">
      <c r="A93" s="215"/>
      <c r="B93" s="215"/>
      <c r="C93" s="215"/>
      <c r="D93" s="215"/>
      <c r="E93" s="215"/>
      <c r="F93" s="215"/>
      <c r="G93" s="215" t="s">
        <v>398</v>
      </c>
      <c r="H93" s="219">
        <v>2</v>
      </c>
      <c r="I93" s="215" t="s">
        <v>397</v>
      </c>
      <c r="J93" s="218">
        <v>4168.5600000000004</v>
      </c>
    </row>
    <row r="94" spans="1:10" ht="1.05" customHeight="1" thickTop="1">
      <c r="A94" s="217"/>
      <c r="B94" s="217"/>
      <c r="C94" s="217"/>
      <c r="D94" s="217"/>
      <c r="E94" s="217"/>
      <c r="F94" s="217"/>
      <c r="G94" s="217"/>
      <c r="H94" s="217"/>
      <c r="I94" s="217"/>
      <c r="J94" s="217"/>
    </row>
    <row r="95" spans="1:10" ht="18" customHeight="1">
      <c r="A95" s="39" t="s">
        <v>59</v>
      </c>
      <c r="B95" s="40" t="s">
        <v>7</v>
      </c>
      <c r="C95" s="39" t="s">
        <v>8</v>
      </c>
      <c r="D95" s="39" t="s">
        <v>9</v>
      </c>
      <c r="E95" s="238" t="s">
        <v>429</v>
      </c>
      <c r="F95" s="238"/>
      <c r="G95" s="41" t="s">
        <v>10</v>
      </c>
      <c r="H95" s="40" t="s">
        <v>11</v>
      </c>
      <c r="I95" s="40" t="s">
        <v>12</v>
      </c>
      <c r="J95" s="40" t="s">
        <v>14</v>
      </c>
    </row>
    <row r="96" spans="1:10" ht="24" customHeight="1">
      <c r="A96" s="33" t="s">
        <v>428</v>
      </c>
      <c r="B96" s="34" t="s">
        <v>60</v>
      </c>
      <c r="C96" s="33" t="s">
        <v>37</v>
      </c>
      <c r="D96" s="33" t="s">
        <v>61</v>
      </c>
      <c r="E96" s="237" t="s">
        <v>427</v>
      </c>
      <c r="F96" s="237"/>
      <c r="G96" s="35" t="s">
        <v>39</v>
      </c>
      <c r="H96" s="236">
        <v>1</v>
      </c>
      <c r="I96" s="235">
        <v>475.25</v>
      </c>
      <c r="J96" s="235">
        <v>475.25</v>
      </c>
    </row>
    <row r="97" spans="1:10" ht="52.05" customHeight="1">
      <c r="A97" s="227" t="s">
        <v>406</v>
      </c>
      <c r="B97" s="228" t="s">
        <v>623</v>
      </c>
      <c r="C97" s="227" t="s">
        <v>23</v>
      </c>
      <c r="D97" s="227" t="s">
        <v>622</v>
      </c>
      <c r="E97" s="226" t="s">
        <v>404</v>
      </c>
      <c r="F97" s="226"/>
      <c r="G97" s="225" t="s">
        <v>39</v>
      </c>
      <c r="H97" s="224">
        <v>1</v>
      </c>
      <c r="I97" s="223">
        <v>458.86</v>
      </c>
      <c r="J97" s="223">
        <v>458.86</v>
      </c>
    </row>
    <row r="98" spans="1:10" ht="24" customHeight="1">
      <c r="A98" s="227" t="s">
        <v>406</v>
      </c>
      <c r="B98" s="228" t="s">
        <v>598</v>
      </c>
      <c r="C98" s="227" t="s">
        <v>23</v>
      </c>
      <c r="D98" s="227" t="s">
        <v>597</v>
      </c>
      <c r="E98" s="226" t="s">
        <v>477</v>
      </c>
      <c r="F98" s="226"/>
      <c r="G98" s="225" t="s">
        <v>25</v>
      </c>
      <c r="H98" s="224">
        <v>1</v>
      </c>
      <c r="I98" s="223">
        <v>16.39</v>
      </c>
      <c r="J98" s="223">
        <v>16.39</v>
      </c>
    </row>
    <row r="99" spans="1:10">
      <c r="A99" s="222"/>
      <c r="B99" s="222"/>
      <c r="C99" s="222"/>
      <c r="D99" s="222"/>
      <c r="E99" s="222" t="s">
        <v>403</v>
      </c>
      <c r="F99" s="220">
        <v>16.39</v>
      </c>
      <c r="G99" s="222" t="s">
        <v>402</v>
      </c>
      <c r="H99" s="220">
        <v>0</v>
      </c>
      <c r="I99" s="222" t="s">
        <v>401</v>
      </c>
      <c r="J99" s="220">
        <v>16.39</v>
      </c>
    </row>
    <row r="100" spans="1:10">
      <c r="A100" s="222"/>
      <c r="B100" s="222"/>
      <c r="C100" s="222"/>
      <c r="D100" s="222"/>
      <c r="E100" s="222" t="s">
        <v>400</v>
      </c>
      <c r="F100" s="220">
        <v>100.67</v>
      </c>
      <c r="G100" s="222"/>
      <c r="H100" s="221" t="s">
        <v>399</v>
      </c>
      <c r="I100" s="221"/>
      <c r="J100" s="220">
        <v>575.91999999999996</v>
      </c>
    </row>
    <row r="101" spans="1:10" ht="30" customHeight="1" thickBot="1">
      <c r="A101" s="215"/>
      <c r="B101" s="215"/>
      <c r="C101" s="215"/>
      <c r="D101" s="215"/>
      <c r="E101" s="215"/>
      <c r="F101" s="215"/>
      <c r="G101" s="215" t="s">
        <v>398</v>
      </c>
      <c r="H101" s="219">
        <v>12</v>
      </c>
      <c r="I101" s="215" t="s">
        <v>397</v>
      </c>
      <c r="J101" s="218">
        <v>6911.04</v>
      </c>
    </row>
    <row r="102" spans="1:10" ht="1.05" customHeight="1" thickTop="1">
      <c r="A102" s="217"/>
      <c r="B102" s="217"/>
      <c r="C102" s="217"/>
      <c r="D102" s="217"/>
      <c r="E102" s="217"/>
      <c r="F102" s="217"/>
      <c r="G102" s="217"/>
      <c r="H102" s="217"/>
      <c r="I102" s="217"/>
      <c r="J102" s="217"/>
    </row>
    <row r="103" spans="1:10" ht="18" customHeight="1">
      <c r="A103" s="39" t="s">
        <v>62</v>
      </c>
      <c r="B103" s="40" t="s">
        <v>7</v>
      </c>
      <c r="C103" s="39" t="s">
        <v>8</v>
      </c>
      <c r="D103" s="39" t="s">
        <v>9</v>
      </c>
      <c r="E103" s="238" t="s">
        <v>429</v>
      </c>
      <c r="F103" s="238"/>
      <c r="G103" s="41" t="s">
        <v>10</v>
      </c>
      <c r="H103" s="40" t="s">
        <v>11</v>
      </c>
      <c r="I103" s="40" t="s">
        <v>12</v>
      </c>
      <c r="J103" s="40" t="s">
        <v>14</v>
      </c>
    </row>
    <row r="104" spans="1:10" ht="24" customHeight="1">
      <c r="A104" s="33" t="s">
        <v>428</v>
      </c>
      <c r="B104" s="34" t="s">
        <v>63</v>
      </c>
      <c r="C104" s="33" t="s">
        <v>37</v>
      </c>
      <c r="D104" s="33" t="s">
        <v>64</v>
      </c>
      <c r="E104" s="237" t="s">
        <v>427</v>
      </c>
      <c r="F104" s="237"/>
      <c r="G104" s="35" t="s">
        <v>39</v>
      </c>
      <c r="H104" s="236">
        <v>1</v>
      </c>
      <c r="I104" s="235">
        <v>33.53</v>
      </c>
      <c r="J104" s="235">
        <v>33.53</v>
      </c>
    </row>
    <row r="105" spans="1:10" ht="39" customHeight="1">
      <c r="A105" s="227" t="s">
        <v>406</v>
      </c>
      <c r="B105" s="228" t="s">
        <v>621</v>
      </c>
      <c r="C105" s="227" t="s">
        <v>23</v>
      </c>
      <c r="D105" s="227" t="s">
        <v>620</v>
      </c>
      <c r="E105" s="226" t="s">
        <v>404</v>
      </c>
      <c r="F105" s="226"/>
      <c r="G105" s="225" t="s">
        <v>39</v>
      </c>
      <c r="H105" s="224">
        <v>1</v>
      </c>
      <c r="I105" s="223">
        <v>17.14</v>
      </c>
      <c r="J105" s="223">
        <v>17.14</v>
      </c>
    </row>
    <row r="106" spans="1:10" ht="24" customHeight="1">
      <c r="A106" s="227" t="s">
        <v>406</v>
      </c>
      <c r="B106" s="228" t="s">
        <v>598</v>
      </c>
      <c r="C106" s="227" t="s">
        <v>23</v>
      </c>
      <c r="D106" s="227" t="s">
        <v>597</v>
      </c>
      <c r="E106" s="226" t="s">
        <v>477</v>
      </c>
      <c r="F106" s="226"/>
      <c r="G106" s="225" t="s">
        <v>25</v>
      </c>
      <c r="H106" s="224">
        <v>1</v>
      </c>
      <c r="I106" s="223">
        <v>16.39</v>
      </c>
      <c r="J106" s="223">
        <v>16.39</v>
      </c>
    </row>
    <row r="107" spans="1:10">
      <c r="A107" s="222"/>
      <c r="B107" s="222"/>
      <c r="C107" s="222"/>
      <c r="D107" s="222"/>
      <c r="E107" s="222" t="s">
        <v>403</v>
      </c>
      <c r="F107" s="220">
        <v>16.39</v>
      </c>
      <c r="G107" s="222" t="s">
        <v>402</v>
      </c>
      <c r="H107" s="220">
        <v>0</v>
      </c>
      <c r="I107" s="222" t="s">
        <v>401</v>
      </c>
      <c r="J107" s="220">
        <v>16.39</v>
      </c>
    </row>
    <row r="108" spans="1:10">
      <c r="A108" s="222"/>
      <c r="B108" s="222"/>
      <c r="C108" s="222"/>
      <c r="D108" s="222"/>
      <c r="E108" s="222" t="s">
        <v>400</v>
      </c>
      <c r="F108" s="220">
        <v>8.2200000000000006</v>
      </c>
      <c r="G108" s="222"/>
      <c r="H108" s="221" t="s">
        <v>399</v>
      </c>
      <c r="I108" s="221"/>
      <c r="J108" s="220">
        <v>41.75</v>
      </c>
    </row>
    <row r="109" spans="1:10" ht="30" customHeight="1" thickBot="1">
      <c r="A109" s="215"/>
      <c r="B109" s="215"/>
      <c r="C109" s="215"/>
      <c r="D109" s="215"/>
      <c r="E109" s="215"/>
      <c r="F109" s="215"/>
      <c r="G109" s="215" t="s">
        <v>398</v>
      </c>
      <c r="H109" s="219">
        <v>1</v>
      </c>
      <c r="I109" s="215" t="s">
        <v>397</v>
      </c>
      <c r="J109" s="218">
        <v>41.75</v>
      </c>
    </row>
    <row r="110" spans="1:10" ht="1.05" customHeight="1" thickTop="1">
      <c r="A110" s="217"/>
      <c r="B110" s="217"/>
      <c r="C110" s="217"/>
      <c r="D110" s="217"/>
      <c r="E110" s="217"/>
      <c r="F110" s="217"/>
      <c r="G110" s="217"/>
      <c r="H110" s="217"/>
      <c r="I110" s="217"/>
      <c r="J110" s="217"/>
    </row>
    <row r="111" spans="1:10" ht="24" customHeight="1">
      <c r="A111" s="36" t="s">
        <v>65</v>
      </c>
      <c r="B111" s="36"/>
      <c r="C111" s="36"/>
      <c r="D111" s="36" t="s">
        <v>66</v>
      </c>
      <c r="E111" s="36"/>
      <c r="F111" s="240"/>
      <c r="G111" s="240"/>
      <c r="H111" s="37"/>
      <c r="I111" s="36"/>
      <c r="J111" s="239">
        <v>11305.03</v>
      </c>
    </row>
    <row r="112" spans="1:10" ht="18" customHeight="1">
      <c r="A112" s="39" t="s">
        <v>67</v>
      </c>
      <c r="B112" s="40" t="s">
        <v>7</v>
      </c>
      <c r="C112" s="39" t="s">
        <v>8</v>
      </c>
      <c r="D112" s="39" t="s">
        <v>9</v>
      </c>
      <c r="E112" s="238" t="s">
        <v>429</v>
      </c>
      <c r="F112" s="238"/>
      <c r="G112" s="41" t="s">
        <v>10</v>
      </c>
      <c r="H112" s="40" t="s">
        <v>11</v>
      </c>
      <c r="I112" s="40" t="s">
        <v>12</v>
      </c>
      <c r="J112" s="40" t="s">
        <v>14</v>
      </c>
    </row>
    <row r="113" spans="1:10" ht="25.95" customHeight="1">
      <c r="A113" s="33" t="s">
        <v>428</v>
      </c>
      <c r="B113" s="34" t="s">
        <v>68</v>
      </c>
      <c r="C113" s="33" t="s">
        <v>23</v>
      </c>
      <c r="D113" s="33" t="s">
        <v>69</v>
      </c>
      <c r="E113" s="237" t="s">
        <v>499</v>
      </c>
      <c r="F113" s="237"/>
      <c r="G113" s="35" t="s">
        <v>39</v>
      </c>
      <c r="H113" s="236">
        <v>1</v>
      </c>
      <c r="I113" s="235">
        <v>474.54</v>
      </c>
      <c r="J113" s="235">
        <v>474.54</v>
      </c>
    </row>
    <row r="114" spans="1:10" ht="24" customHeight="1">
      <c r="A114" s="233" t="s">
        <v>410</v>
      </c>
      <c r="B114" s="234" t="s">
        <v>420</v>
      </c>
      <c r="C114" s="233" t="s">
        <v>23</v>
      </c>
      <c r="D114" s="233" t="s">
        <v>419</v>
      </c>
      <c r="E114" s="232" t="s">
        <v>411</v>
      </c>
      <c r="F114" s="232"/>
      <c r="G114" s="231" t="s">
        <v>25</v>
      </c>
      <c r="H114" s="230">
        <v>3.63</v>
      </c>
      <c r="I114" s="229">
        <v>23.58</v>
      </c>
      <c r="J114" s="229">
        <v>85.59</v>
      </c>
    </row>
    <row r="115" spans="1:10" ht="24" customHeight="1">
      <c r="A115" s="233" t="s">
        <v>410</v>
      </c>
      <c r="B115" s="234" t="s">
        <v>586</v>
      </c>
      <c r="C115" s="233" t="s">
        <v>23</v>
      </c>
      <c r="D115" s="233" t="s">
        <v>585</v>
      </c>
      <c r="E115" s="232" t="s">
        <v>411</v>
      </c>
      <c r="F115" s="232"/>
      <c r="G115" s="231" t="s">
        <v>25</v>
      </c>
      <c r="H115" s="230">
        <v>11</v>
      </c>
      <c r="I115" s="229">
        <v>17.68</v>
      </c>
      <c r="J115" s="229">
        <v>194.48</v>
      </c>
    </row>
    <row r="116" spans="1:10" ht="25.95" customHeight="1">
      <c r="A116" s="227" t="s">
        <v>406</v>
      </c>
      <c r="B116" s="228" t="s">
        <v>619</v>
      </c>
      <c r="C116" s="227" t="s">
        <v>23</v>
      </c>
      <c r="D116" s="227" t="s">
        <v>618</v>
      </c>
      <c r="E116" s="226" t="s">
        <v>404</v>
      </c>
      <c r="F116" s="226"/>
      <c r="G116" s="225" t="s">
        <v>88</v>
      </c>
      <c r="H116" s="224">
        <v>0.25</v>
      </c>
      <c r="I116" s="223">
        <v>207.93</v>
      </c>
      <c r="J116" s="223">
        <v>51.98</v>
      </c>
    </row>
    <row r="117" spans="1:10" ht="39" customHeight="1">
      <c r="A117" s="227" t="s">
        <v>406</v>
      </c>
      <c r="B117" s="228" t="s">
        <v>617</v>
      </c>
      <c r="C117" s="227" t="s">
        <v>23</v>
      </c>
      <c r="D117" s="227" t="s">
        <v>616</v>
      </c>
      <c r="E117" s="226" t="s">
        <v>404</v>
      </c>
      <c r="F117" s="226"/>
      <c r="G117" s="225" t="s">
        <v>39</v>
      </c>
      <c r="H117" s="224">
        <v>72</v>
      </c>
      <c r="I117" s="223">
        <v>0.8</v>
      </c>
      <c r="J117" s="223">
        <v>57.6</v>
      </c>
    </row>
    <row r="118" spans="1:10" ht="25.95" customHeight="1">
      <c r="A118" s="227" t="s">
        <v>406</v>
      </c>
      <c r="B118" s="228" t="s">
        <v>615</v>
      </c>
      <c r="C118" s="227" t="s">
        <v>23</v>
      </c>
      <c r="D118" s="227" t="s">
        <v>614</v>
      </c>
      <c r="E118" s="226" t="s">
        <v>404</v>
      </c>
      <c r="F118" s="226"/>
      <c r="G118" s="225" t="s">
        <v>88</v>
      </c>
      <c r="H118" s="224">
        <v>0.13</v>
      </c>
      <c r="I118" s="223">
        <v>185.74</v>
      </c>
      <c r="J118" s="223">
        <v>24.14</v>
      </c>
    </row>
    <row r="119" spans="1:10" ht="24" customHeight="1">
      <c r="A119" s="227" t="s">
        <v>406</v>
      </c>
      <c r="B119" s="228" t="s">
        <v>613</v>
      </c>
      <c r="C119" s="227" t="s">
        <v>23</v>
      </c>
      <c r="D119" s="227" t="s">
        <v>612</v>
      </c>
      <c r="E119" s="226" t="s">
        <v>404</v>
      </c>
      <c r="F119" s="226"/>
      <c r="G119" s="225" t="s">
        <v>436</v>
      </c>
      <c r="H119" s="224">
        <v>2.5</v>
      </c>
      <c r="I119" s="223">
        <v>5.45</v>
      </c>
      <c r="J119" s="223">
        <v>13.62</v>
      </c>
    </row>
    <row r="120" spans="1:10" ht="24" customHeight="1">
      <c r="A120" s="227" t="s">
        <v>406</v>
      </c>
      <c r="B120" s="228" t="s">
        <v>611</v>
      </c>
      <c r="C120" s="227" t="s">
        <v>23</v>
      </c>
      <c r="D120" s="227" t="s">
        <v>610</v>
      </c>
      <c r="E120" s="226" t="s">
        <v>404</v>
      </c>
      <c r="F120" s="226"/>
      <c r="G120" s="225" t="s">
        <v>609</v>
      </c>
      <c r="H120" s="224">
        <v>1.78</v>
      </c>
      <c r="I120" s="223">
        <v>26.48</v>
      </c>
      <c r="J120" s="223">
        <v>47.13</v>
      </c>
    </row>
    <row r="121" spans="1:10">
      <c r="A121" s="222"/>
      <c r="B121" s="222"/>
      <c r="C121" s="222"/>
      <c r="D121" s="222"/>
      <c r="E121" s="222" t="s">
        <v>403</v>
      </c>
      <c r="F121" s="220">
        <v>180.3</v>
      </c>
      <c r="G121" s="222" t="s">
        <v>402</v>
      </c>
      <c r="H121" s="220">
        <v>0</v>
      </c>
      <c r="I121" s="222" t="s">
        <v>401</v>
      </c>
      <c r="J121" s="220">
        <v>180.3</v>
      </c>
    </row>
    <row r="122" spans="1:10">
      <c r="A122" s="222"/>
      <c r="B122" s="222"/>
      <c r="C122" s="222"/>
      <c r="D122" s="222"/>
      <c r="E122" s="222" t="s">
        <v>400</v>
      </c>
      <c r="F122" s="220">
        <v>96.33</v>
      </c>
      <c r="G122" s="222"/>
      <c r="H122" s="221" t="s">
        <v>399</v>
      </c>
      <c r="I122" s="221"/>
      <c r="J122" s="220">
        <v>570.87</v>
      </c>
    </row>
    <row r="123" spans="1:10" ht="30" customHeight="1" thickBot="1">
      <c r="A123" s="215"/>
      <c r="B123" s="215"/>
      <c r="C123" s="215"/>
      <c r="D123" s="215"/>
      <c r="E123" s="215"/>
      <c r="F123" s="215"/>
      <c r="G123" s="215" t="s">
        <v>398</v>
      </c>
      <c r="H123" s="219">
        <v>1</v>
      </c>
      <c r="I123" s="215" t="s">
        <v>397</v>
      </c>
      <c r="J123" s="218">
        <v>570.87</v>
      </c>
    </row>
    <row r="124" spans="1:10" ht="1.05" customHeight="1" thickTop="1">
      <c r="A124" s="217"/>
      <c r="B124" s="217"/>
      <c r="C124" s="217"/>
      <c r="D124" s="217"/>
      <c r="E124" s="217"/>
      <c r="F124" s="217"/>
      <c r="G124" s="217"/>
      <c r="H124" s="217"/>
      <c r="I124" s="217"/>
      <c r="J124" s="217"/>
    </row>
    <row r="125" spans="1:10" ht="18" customHeight="1">
      <c r="A125" s="39" t="s">
        <v>70</v>
      </c>
      <c r="B125" s="40" t="s">
        <v>7</v>
      </c>
      <c r="C125" s="39" t="s">
        <v>8</v>
      </c>
      <c r="D125" s="39" t="s">
        <v>9</v>
      </c>
      <c r="E125" s="238" t="s">
        <v>429</v>
      </c>
      <c r="F125" s="238"/>
      <c r="G125" s="41" t="s">
        <v>10</v>
      </c>
      <c r="H125" s="40" t="s">
        <v>11</v>
      </c>
      <c r="I125" s="40" t="s">
        <v>12</v>
      </c>
      <c r="J125" s="40" t="s">
        <v>14</v>
      </c>
    </row>
    <row r="126" spans="1:10" ht="39" customHeight="1">
      <c r="A126" s="33" t="s">
        <v>428</v>
      </c>
      <c r="B126" s="34" t="s">
        <v>71</v>
      </c>
      <c r="C126" s="33" t="s">
        <v>23</v>
      </c>
      <c r="D126" s="33" t="s">
        <v>72</v>
      </c>
      <c r="E126" s="237" t="s">
        <v>532</v>
      </c>
      <c r="F126" s="237"/>
      <c r="G126" s="35" t="s">
        <v>39</v>
      </c>
      <c r="H126" s="236">
        <v>1</v>
      </c>
      <c r="I126" s="235">
        <v>362.63</v>
      </c>
      <c r="J126" s="235">
        <v>362.63</v>
      </c>
    </row>
    <row r="127" spans="1:10" ht="39" customHeight="1">
      <c r="A127" s="233" t="s">
        <v>410</v>
      </c>
      <c r="B127" s="234" t="s">
        <v>608</v>
      </c>
      <c r="C127" s="233" t="s">
        <v>23</v>
      </c>
      <c r="D127" s="233" t="s">
        <v>607</v>
      </c>
      <c r="E127" s="232" t="s">
        <v>411</v>
      </c>
      <c r="F127" s="232"/>
      <c r="G127" s="231" t="s">
        <v>88</v>
      </c>
      <c r="H127" s="230">
        <v>4.4000000000000003E-3</v>
      </c>
      <c r="I127" s="229">
        <v>604.27</v>
      </c>
      <c r="J127" s="229">
        <v>2.65</v>
      </c>
    </row>
    <row r="128" spans="1:10" ht="24" customHeight="1">
      <c r="A128" s="233" t="s">
        <v>410</v>
      </c>
      <c r="B128" s="234" t="s">
        <v>586</v>
      </c>
      <c r="C128" s="233" t="s">
        <v>23</v>
      </c>
      <c r="D128" s="233" t="s">
        <v>585</v>
      </c>
      <c r="E128" s="232" t="s">
        <v>411</v>
      </c>
      <c r="F128" s="232"/>
      <c r="G128" s="231" t="s">
        <v>25</v>
      </c>
      <c r="H128" s="230">
        <v>0.79269999999999996</v>
      </c>
      <c r="I128" s="229">
        <v>17.68</v>
      </c>
      <c r="J128" s="229">
        <v>14.01</v>
      </c>
    </row>
    <row r="129" spans="1:10" ht="24" customHeight="1">
      <c r="A129" s="233" t="s">
        <v>410</v>
      </c>
      <c r="B129" s="234" t="s">
        <v>420</v>
      </c>
      <c r="C129" s="233" t="s">
        <v>23</v>
      </c>
      <c r="D129" s="233" t="s">
        <v>419</v>
      </c>
      <c r="E129" s="232" t="s">
        <v>411</v>
      </c>
      <c r="F129" s="232"/>
      <c r="G129" s="231" t="s">
        <v>25</v>
      </c>
      <c r="H129" s="230">
        <v>1.0088999999999999</v>
      </c>
      <c r="I129" s="229">
        <v>23.58</v>
      </c>
      <c r="J129" s="229">
        <v>23.78</v>
      </c>
    </row>
    <row r="130" spans="1:10" ht="39" customHeight="1">
      <c r="A130" s="227" t="s">
        <v>406</v>
      </c>
      <c r="B130" s="228" t="s">
        <v>606</v>
      </c>
      <c r="C130" s="227" t="s">
        <v>23</v>
      </c>
      <c r="D130" s="227" t="s">
        <v>605</v>
      </c>
      <c r="E130" s="226" t="s">
        <v>404</v>
      </c>
      <c r="F130" s="226"/>
      <c r="G130" s="225" t="s">
        <v>39</v>
      </c>
      <c r="H130" s="224">
        <v>1</v>
      </c>
      <c r="I130" s="223">
        <v>322.19</v>
      </c>
      <c r="J130" s="223">
        <v>322.19</v>
      </c>
    </row>
    <row r="131" spans="1:10">
      <c r="A131" s="222"/>
      <c r="B131" s="222"/>
      <c r="C131" s="222"/>
      <c r="D131" s="222"/>
      <c r="E131" s="222" t="s">
        <v>403</v>
      </c>
      <c r="F131" s="220">
        <v>25.61</v>
      </c>
      <c r="G131" s="222" t="s">
        <v>402</v>
      </c>
      <c r="H131" s="220">
        <v>0</v>
      </c>
      <c r="I131" s="222" t="s">
        <v>401</v>
      </c>
      <c r="J131" s="220">
        <v>25.61</v>
      </c>
    </row>
    <row r="132" spans="1:10">
      <c r="A132" s="222"/>
      <c r="B132" s="222"/>
      <c r="C132" s="222"/>
      <c r="D132" s="222"/>
      <c r="E132" s="222" t="s">
        <v>400</v>
      </c>
      <c r="F132" s="220">
        <v>75.8</v>
      </c>
      <c r="G132" s="222"/>
      <c r="H132" s="221" t="s">
        <v>399</v>
      </c>
      <c r="I132" s="221"/>
      <c r="J132" s="220">
        <v>438.43</v>
      </c>
    </row>
    <row r="133" spans="1:10" ht="30" customHeight="1" thickBot="1">
      <c r="A133" s="215"/>
      <c r="B133" s="215"/>
      <c r="C133" s="215"/>
      <c r="D133" s="215"/>
      <c r="E133" s="215"/>
      <c r="F133" s="215"/>
      <c r="G133" s="215" t="s">
        <v>398</v>
      </c>
      <c r="H133" s="219">
        <v>1</v>
      </c>
      <c r="I133" s="215" t="s">
        <v>397</v>
      </c>
      <c r="J133" s="218">
        <v>438.43</v>
      </c>
    </row>
    <row r="134" spans="1:10" ht="1.05" customHeight="1" thickTop="1">
      <c r="A134" s="217"/>
      <c r="B134" s="217"/>
      <c r="C134" s="217"/>
      <c r="D134" s="217"/>
      <c r="E134" s="217"/>
      <c r="F134" s="217"/>
      <c r="G134" s="217"/>
      <c r="H134" s="217"/>
      <c r="I134" s="217"/>
      <c r="J134" s="217"/>
    </row>
    <row r="135" spans="1:10" ht="18" customHeight="1">
      <c r="A135" s="39" t="s">
        <v>73</v>
      </c>
      <c r="B135" s="40" t="s">
        <v>7</v>
      </c>
      <c r="C135" s="39" t="s">
        <v>8</v>
      </c>
      <c r="D135" s="39" t="s">
        <v>9</v>
      </c>
      <c r="E135" s="238" t="s">
        <v>429</v>
      </c>
      <c r="F135" s="238"/>
      <c r="G135" s="41" t="s">
        <v>10</v>
      </c>
      <c r="H135" s="40" t="s">
        <v>11</v>
      </c>
      <c r="I135" s="40" t="s">
        <v>12</v>
      </c>
      <c r="J135" s="40" t="s">
        <v>14</v>
      </c>
    </row>
    <row r="136" spans="1:10" ht="24" customHeight="1">
      <c r="A136" s="33" t="s">
        <v>428</v>
      </c>
      <c r="B136" s="34" t="s">
        <v>74</v>
      </c>
      <c r="C136" s="33" t="s">
        <v>37</v>
      </c>
      <c r="D136" s="33" t="s">
        <v>75</v>
      </c>
      <c r="E136" s="237" t="s">
        <v>427</v>
      </c>
      <c r="F136" s="237"/>
      <c r="G136" s="35" t="s">
        <v>39</v>
      </c>
      <c r="H136" s="236">
        <v>1</v>
      </c>
      <c r="I136" s="235">
        <v>95.24</v>
      </c>
      <c r="J136" s="235">
        <v>95.24</v>
      </c>
    </row>
    <row r="137" spans="1:10" ht="39" customHeight="1">
      <c r="A137" s="227" t="s">
        <v>406</v>
      </c>
      <c r="B137" s="228" t="s">
        <v>604</v>
      </c>
      <c r="C137" s="227" t="s">
        <v>23</v>
      </c>
      <c r="D137" s="227" t="s">
        <v>603</v>
      </c>
      <c r="E137" s="226" t="s">
        <v>404</v>
      </c>
      <c r="F137" s="226"/>
      <c r="G137" s="225" t="s">
        <v>39</v>
      </c>
      <c r="H137" s="224">
        <v>1</v>
      </c>
      <c r="I137" s="223">
        <v>78.849999999999994</v>
      </c>
      <c r="J137" s="223">
        <v>78.849999999999994</v>
      </c>
    </row>
    <row r="138" spans="1:10" ht="24" customHeight="1">
      <c r="A138" s="227" t="s">
        <v>406</v>
      </c>
      <c r="B138" s="228" t="s">
        <v>598</v>
      </c>
      <c r="C138" s="227" t="s">
        <v>23</v>
      </c>
      <c r="D138" s="227" t="s">
        <v>597</v>
      </c>
      <c r="E138" s="226" t="s">
        <v>477</v>
      </c>
      <c r="F138" s="226"/>
      <c r="G138" s="225" t="s">
        <v>25</v>
      </c>
      <c r="H138" s="224">
        <v>1</v>
      </c>
      <c r="I138" s="223">
        <v>16.39</v>
      </c>
      <c r="J138" s="223">
        <v>16.39</v>
      </c>
    </row>
    <row r="139" spans="1:10">
      <c r="A139" s="222"/>
      <c r="B139" s="222"/>
      <c r="C139" s="222"/>
      <c r="D139" s="222"/>
      <c r="E139" s="222" t="s">
        <v>403</v>
      </c>
      <c r="F139" s="220">
        <v>16.39</v>
      </c>
      <c r="G139" s="222" t="s">
        <v>402</v>
      </c>
      <c r="H139" s="220">
        <v>0</v>
      </c>
      <c r="I139" s="222" t="s">
        <v>401</v>
      </c>
      <c r="J139" s="220">
        <v>16.39</v>
      </c>
    </row>
    <row r="140" spans="1:10">
      <c r="A140" s="222"/>
      <c r="B140" s="222"/>
      <c r="C140" s="222"/>
      <c r="D140" s="222"/>
      <c r="E140" s="222" t="s">
        <v>400</v>
      </c>
      <c r="F140" s="220">
        <v>21.14</v>
      </c>
      <c r="G140" s="222"/>
      <c r="H140" s="221" t="s">
        <v>399</v>
      </c>
      <c r="I140" s="221"/>
      <c r="J140" s="220">
        <v>116.38</v>
      </c>
    </row>
    <row r="141" spans="1:10" ht="30" customHeight="1" thickBot="1">
      <c r="A141" s="215"/>
      <c r="B141" s="215"/>
      <c r="C141" s="215"/>
      <c r="D141" s="215"/>
      <c r="E141" s="215"/>
      <c r="F141" s="215"/>
      <c r="G141" s="215" t="s">
        <v>398</v>
      </c>
      <c r="H141" s="219">
        <v>1</v>
      </c>
      <c r="I141" s="215" t="s">
        <v>397</v>
      </c>
      <c r="J141" s="218">
        <v>116.38</v>
      </c>
    </row>
    <row r="142" spans="1:10" ht="1.05" customHeight="1" thickTop="1">
      <c r="A142" s="217"/>
      <c r="B142" s="217"/>
      <c r="C142" s="217"/>
      <c r="D142" s="217"/>
      <c r="E142" s="217"/>
      <c r="F142" s="217"/>
      <c r="G142" s="217"/>
      <c r="H142" s="217"/>
      <c r="I142" s="217"/>
      <c r="J142" s="217"/>
    </row>
    <row r="143" spans="1:10" ht="18" customHeight="1">
      <c r="A143" s="39" t="s">
        <v>76</v>
      </c>
      <c r="B143" s="40" t="s">
        <v>7</v>
      </c>
      <c r="C143" s="39" t="s">
        <v>8</v>
      </c>
      <c r="D143" s="39" t="s">
        <v>9</v>
      </c>
      <c r="E143" s="238" t="s">
        <v>429</v>
      </c>
      <c r="F143" s="238"/>
      <c r="G143" s="41" t="s">
        <v>10</v>
      </c>
      <c r="H143" s="40" t="s">
        <v>11</v>
      </c>
      <c r="I143" s="40" t="s">
        <v>12</v>
      </c>
      <c r="J143" s="40" t="s">
        <v>14</v>
      </c>
    </row>
    <row r="144" spans="1:10" ht="24" customHeight="1">
      <c r="A144" s="33" t="s">
        <v>428</v>
      </c>
      <c r="B144" s="34" t="s">
        <v>77</v>
      </c>
      <c r="C144" s="33" t="s">
        <v>37</v>
      </c>
      <c r="D144" s="33" t="s">
        <v>78</v>
      </c>
      <c r="E144" s="237" t="s">
        <v>427</v>
      </c>
      <c r="F144" s="237"/>
      <c r="G144" s="35" t="s">
        <v>39</v>
      </c>
      <c r="H144" s="236">
        <v>1</v>
      </c>
      <c r="I144" s="235">
        <v>196.39</v>
      </c>
      <c r="J144" s="235">
        <v>196.39</v>
      </c>
    </row>
    <row r="145" spans="1:10" ht="52.05" customHeight="1">
      <c r="A145" s="227" t="s">
        <v>406</v>
      </c>
      <c r="B145" s="228" t="s">
        <v>602</v>
      </c>
      <c r="C145" s="227" t="s">
        <v>23</v>
      </c>
      <c r="D145" s="227" t="s">
        <v>601</v>
      </c>
      <c r="E145" s="226" t="s">
        <v>404</v>
      </c>
      <c r="F145" s="226"/>
      <c r="G145" s="225" t="s">
        <v>39</v>
      </c>
      <c r="H145" s="224">
        <v>1</v>
      </c>
      <c r="I145" s="223">
        <v>180</v>
      </c>
      <c r="J145" s="223">
        <v>180</v>
      </c>
    </row>
    <row r="146" spans="1:10" ht="24" customHeight="1">
      <c r="A146" s="227" t="s">
        <v>406</v>
      </c>
      <c r="B146" s="228" t="s">
        <v>598</v>
      </c>
      <c r="C146" s="227" t="s">
        <v>23</v>
      </c>
      <c r="D146" s="227" t="s">
        <v>597</v>
      </c>
      <c r="E146" s="226" t="s">
        <v>477</v>
      </c>
      <c r="F146" s="226"/>
      <c r="G146" s="225" t="s">
        <v>25</v>
      </c>
      <c r="H146" s="224">
        <v>1</v>
      </c>
      <c r="I146" s="223">
        <v>16.39</v>
      </c>
      <c r="J146" s="223">
        <v>16.39</v>
      </c>
    </row>
    <row r="147" spans="1:10">
      <c r="A147" s="222"/>
      <c r="B147" s="222"/>
      <c r="C147" s="222"/>
      <c r="D147" s="222"/>
      <c r="E147" s="222" t="s">
        <v>403</v>
      </c>
      <c r="F147" s="220">
        <v>16.39</v>
      </c>
      <c r="G147" s="222" t="s">
        <v>402</v>
      </c>
      <c r="H147" s="220">
        <v>0</v>
      </c>
      <c r="I147" s="222" t="s">
        <v>401</v>
      </c>
      <c r="J147" s="220">
        <v>16.39</v>
      </c>
    </row>
    <row r="148" spans="1:10">
      <c r="A148" s="222"/>
      <c r="B148" s="222"/>
      <c r="C148" s="222"/>
      <c r="D148" s="222"/>
      <c r="E148" s="222" t="s">
        <v>400</v>
      </c>
      <c r="F148" s="220">
        <v>42.31</v>
      </c>
      <c r="G148" s="222"/>
      <c r="H148" s="221" t="s">
        <v>399</v>
      </c>
      <c r="I148" s="221"/>
      <c r="J148" s="220">
        <v>238.7</v>
      </c>
    </row>
    <row r="149" spans="1:10" ht="30" customHeight="1" thickBot="1">
      <c r="A149" s="215"/>
      <c r="B149" s="215"/>
      <c r="C149" s="215"/>
      <c r="D149" s="215"/>
      <c r="E149" s="215"/>
      <c r="F149" s="215"/>
      <c r="G149" s="215" t="s">
        <v>398</v>
      </c>
      <c r="H149" s="219">
        <v>1</v>
      </c>
      <c r="I149" s="215" t="s">
        <v>397</v>
      </c>
      <c r="J149" s="218">
        <v>238.7</v>
      </c>
    </row>
    <row r="150" spans="1:10" ht="1.05" customHeight="1" thickTop="1">
      <c r="A150" s="217"/>
      <c r="B150" s="217"/>
      <c r="C150" s="217"/>
      <c r="D150" s="217"/>
      <c r="E150" s="217"/>
      <c r="F150" s="217"/>
      <c r="G150" s="217"/>
      <c r="H150" s="217"/>
      <c r="I150" s="217"/>
      <c r="J150" s="217"/>
    </row>
    <row r="151" spans="1:10" ht="18" customHeight="1">
      <c r="A151" s="39" t="s">
        <v>79</v>
      </c>
      <c r="B151" s="40" t="s">
        <v>7</v>
      </c>
      <c r="C151" s="39" t="s">
        <v>8</v>
      </c>
      <c r="D151" s="39" t="s">
        <v>9</v>
      </c>
      <c r="E151" s="238" t="s">
        <v>429</v>
      </c>
      <c r="F151" s="238"/>
      <c r="G151" s="41" t="s">
        <v>10</v>
      </c>
      <c r="H151" s="40" t="s">
        <v>11</v>
      </c>
      <c r="I151" s="40" t="s">
        <v>12</v>
      </c>
      <c r="J151" s="40" t="s">
        <v>14</v>
      </c>
    </row>
    <row r="152" spans="1:10" ht="25.95" customHeight="1">
      <c r="A152" s="33" t="s">
        <v>428</v>
      </c>
      <c r="B152" s="34" t="s">
        <v>80</v>
      </c>
      <c r="C152" s="33" t="s">
        <v>37</v>
      </c>
      <c r="D152" s="33" t="s">
        <v>81</v>
      </c>
      <c r="E152" s="237" t="s">
        <v>427</v>
      </c>
      <c r="F152" s="237"/>
      <c r="G152" s="35" t="s">
        <v>39</v>
      </c>
      <c r="H152" s="236">
        <v>1</v>
      </c>
      <c r="I152" s="235">
        <v>110.67</v>
      </c>
      <c r="J152" s="235">
        <v>110.67</v>
      </c>
    </row>
    <row r="153" spans="1:10" ht="25.95" customHeight="1">
      <c r="A153" s="227" t="s">
        <v>406</v>
      </c>
      <c r="B153" s="228" t="s">
        <v>600</v>
      </c>
      <c r="C153" s="227" t="s">
        <v>23</v>
      </c>
      <c r="D153" s="227" t="s">
        <v>599</v>
      </c>
      <c r="E153" s="226" t="s">
        <v>404</v>
      </c>
      <c r="F153" s="226"/>
      <c r="G153" s="225" t="s">
        <v>39</v>
      </c>
      <c r="H153" s="224">
        <v>1</v>
      </c>
      <c r="I153" s="223">
        <v>94.28</v>
      </c>
      <c r="J153" s="223">
        <v>94.28</v>
      </c>
    </row>
    <row r="154" spans="1:10" ht="24" customHeight="1">
      <c r="A154" s="227" t="s">
        <v>406</v>
      </c>
      <c r="B154" s="228" t="s">
        <v>598</v>
      </c>
      <c r="C154" s="227" t="s">
        <v>23</v>
      </c>
      <c r="D154" s="227" t="s">
        <v>597</v>
      </c>
      <c r="E154" s="226" t="s">
        <v>477</v>
      </c>
      <c r="F154" s="226"/>
      <c r="G154" s="225" t="s">
        <v>25</v>
      </c>
      <c r="H154" s="224">
        <v>1</v>
      </c>
      <c r="I154" s="223">
        <v>16.39</v>
      </c>
      <c r="J154" s="223">
        <v>16.39</v>
      </c>
    </row>
    <row r="155" spans="1:10">
      <c r="A155" s="222"/>
      <c r="B155" s="222"/>
      <c r="C155" s="222"/>
      <c r="D155" s="222"/>
      <c r="E155" s="222" t="s">
        <v>403</v>
      </c>
      <c r="F155" s="220">
        <v>16.39</v>
      </c>
      <c r="G155" s="222" t="s">
        <v>402</v>
      </c>
      <c r="H155" s="220">
        <v>0</v>
      </c>
      <c r="I155" s="222" t="s">
        <v>401</v>
      </c>
      <c r="J155" s="220">
        <v>16.39</v>
      </c>
    </row>
    <row r="156" spans="1:10">
      <c r="A156" s="222"/>
      <c r="B156" s="222"/>
      <c r="C156" s="222"/>
      <c r="D156" s="222"/>
      <c r="E156" s="222" t="s">
        <v>400</v>
      </c>
      <c r="F156" s="220">
        <v>24.37</v>
      </c>
      <c r="G156" s="222"/>
      <c r="H156" s="221" t="s">
        <v>399</v>
      </c>
      <c r="I156" s="221"/>
      <c r="J156" s="220">
        <v>135.04</v>
      </c>
    </row>
    <row r="157" spans="1:10" ht="30" customHeight="1" thickBot="1">
      <c r="A157" s="215"/>
      <c r="B157" s="215"/>
      <c r="C157" s="215"/>
      <c r="D157" s="215"/>
      <c r="E157" s="215"/>
      <c r="F157" s="215"/>
      <c r="G157" s="215" t="s">
        <v>398</v>
      </c>
      <c r="H157" s="219">
        <v>1</v>
      </c>
      <c r="I157" s="215" t="s">
        <v>397</v>
      </c>
      <c r="J157" s="218">
        <v>135.04</v>
      </c>
    </row>
    <row r="158" spans="1:10" ht="1.05" customHeight="1" thickTop="1">
      <c r="A158" s="217"/>
      <c r="B158" s="217"/>
      <c r="C158" s="217"/>
      <c r="D158" s="217"/>
      <c r="E158" s="217"/>
      <c r="F158" s="217"/>
      <c r="G158" s="217"/>
      <c r="H158" s="217"/>
      <c r="I158" s="217"/>
      <c r="J158" s="217"/>
    </row>
    <row r="159" spans="1:10" ht="18" customHeight="1">
      <c r="A159" s="39" t="s">
        <v>82</v>
      </c>
      <c r="B159" s="40" t="s">
        <v>7</v>
      </c>
      <c r="C159" s="39" t="s">
        <v>8</v>
      </c>
      <c r="D159" s="39" t="s">
        <v>9</v>
      </c>
      <c r="E159" s="238" t="s">
        <v>429</v>
      </c>
      <c r="F159" s="238"/>
      <c r="G159" s="41" t="s">
        <v>10</v>
      </c>
      <c r="H159" s="40" t="s">
        <v>11</v>
      </c>
      <c r="I159" s="40" t="s">
        <v>12</v>
      </c>
      <c r="J159" s="40" t="s">
        <v>14</v>
      </c>
    </row>
    <row r="160" spans="1:10" ht="25.95" customHeight="1">
      <c r="A160" s="33" t="s">
        <v>428</v>
      </c>
      <c r="B160" s="34" t="s">
        <v>83</v>
      </c>
      <c r="C160" s="33" t="s">
        <v>23</v>
      </c>
      <c r="D160" s="33" t="s">
        <v>84</v>
      </c>
      <c r="E160" s="237" t="s">
        <v>499</v>
      </c>
      <c r="F160" s="237"/>
      <c r="G160" s="35" t="s">
        <v>39</v>
      </c>
      <c r="H160" s="236">
        <v>1</v>
      </c>
      <c r="I160" s="235">
        <v>533.61</v>
      </c>
      <c r="J160" s="235">
        <v>533.61</v>
      </c>
    </row>
    <row r="161" spans="1:10" ht="25.95" customHeight="1">
      <c r="A161" s="233" t="s">
        <v>410</v>
      </c>
      <c r="B161" s="234" t="s">
        <v>529</v>
      </c>
      <c r="C161" s="233" t="s">
        <v>23</v>
      </c>
      <c r="D161" s="233" t="s">
        <v>528</v>
      </c>
      <c r="E161" s="232" t="s">
        <v>411</v>
      </c>
      <c r="F161" s="232"/>
      <c r="G161" s="231" t="s">
        <v>25</v>
      </c>
      <c r="H161" s="230">
        <v>0.4546</v>
      </c>
      <c r="I161" s="229">
        <v>18.23</v>
      </c>
      <c r="J161" s="229">
        <v>8.2799999999999994</v>
      </c>
    </row>
    <row r="162" spans="1:10" ht="25.95" customHeight="1">
      <c r="A162" s="233" t="s">
        <v>410</v>
      </c>
      <c r="B162" s="234" t="s">
        <v>527</v>
      </c>
      <c r="C162" s="233" t="s">
        <v>23</v>
      </c>
      <c r="D162" s="233" t="s">
        <v>526</v>
      </c>
      <c r="E162" s="232" t="s">
        <v>411</v>
      </c>
      <c r="F162" s="232"/>
      <c r="G162" s="231" t="s">
        <v>25</v>
      </c>
      <c r="H162" s="230">
        <v>0.4546</v>
      </c>
      <c r="I162" s="229">
        <v>22.96</v>
      </c>
      <c r="J162" s="229">
        <v>10.43</v>
      </c>
    </row>
    <row r="163" spans="1:10" ht="24" customHeight="1">
      <c r="A163" s="227" t="s">
        <v>406</v>
      </c>
      <c r="B163" s="228" t="s">
        <v>596</v>
      </c>
      <c r="C163" s="227" t="s">
        <v>23</v>
      </c>
      <c r="D163" s="227" t="s">
        <v>595</v>
      </c>
      <c r="E163" s="226" t="s">
        <v>404</v>
      </c>
      <c r="F163" s="226"/>
      <c r="G163" s="225" t="s">
        <v>39</v>
      </c>
      <c r="H163" s="224">
        <v>3.0200000000000001E-2</v>
      </c>
      <c r="I163" s="223">
        <v>15.3</v>
      </c>
      <c r="J163" s="223">
        <v>0.46</v>
      </c>
    </row>
    <row r="164" spans="1:10" ht="39" customHeight="1">
      <c r="A164" s="227" t="s">
        <v>406</v>
      </c>
      <c r="B164" s="228" t="s">
        <v>563</v>
      </c>
      <c r="C164" s="227" t="s">
        <v>23</v>
      </c>
      <c r="D164" s="227" t="s">
        <v>562</v>
      </c>
      <c r="E164" s="226" t="s">
        <v>404</v>
      </c>
      <c r="F164" s="226"/>
      <c r="G164" s="225" t="s">
        <v>39</v>
      </c>
      <c r="H164" s="224">
        <v>1</v>
      </c>
      <c r="I164" s="223">
        <v>514.44000000000005</v>
      </c>
      <c r="J164" s="223">
        <v>514.44000000000005</v>
      </c>
    </row>
    <row r="165" spans="1:10">
      <c r="A165" s="222"/>
      <c r="B165" s="222"/>
      <c r="C165" s="222"/>
      <c r="D165" s="222"/>
      <c r="E165" s="222" t="s">
        <v>403</v>
      </c>
      <c r="F165" s="220">
        <v>12.95</v>
      </c>
      <c r="G165" s="222" t="s">
        <v>402</v>
      </c>
      <c r="H165" s="220">
        <v>0</v>
      </c>
      <c r="I165" s="222" t="s">
        <v>401</v>
      </c>
      <c r="J165" s="220">
        <v>12.95</v>
      </c>
    </row>
    <row r="166" spans="1:10">
      <c r="A166" s="222"/>
      <c r="B166" s="222"/>
      <c r="C166" s="222"/>
      <c r="D166" s="222"/>
      <c r="E166" s="222" t="s">
        <v>400</v>
      </c>
      <c r="F166" s="220">
        <v>111.65</v>
      </c>
      <c r="G166" s="222"/>
      <c r="H166" s="221" t="s">
        <v>399</v>
      </c>
      <c r="I166" s="221"/>
      <c r="J166" s="220">
        <v>645.26</v>
      </c>
    </row>
    <row r="167" spans="1:10" ht="30" customHeight="1" thickBot="1">
      <c r="A167" s="215"/>
      <c r="B167" s="215"/>
      <c r="C167" s="215"/>
      <c r="D167" s="215"/>
      <c r="E167" s="215"/>
      <c r="F167" s="215"/>
      <c r="G167" s="215" t="s">
        <v>398</v>
      </c>
      <c r="H167" s="219">
        <v>1</v>
      </c>
      <c r="I167" s="215" t="s">
        <v>397</v>
      </c>
      <c r="J167" s="218">
        <v>645.26</v>
      </c>
    </row>
    <row r="168" spans="1:10" ht="1.05" customHeight="1" thickTop="1">
      <c r="A168" s="217"/>
      <c r="B168" s="217"/>
      <c r="C168" s="217"/>
      <c r="D168" s="217"/>
      <c r="E168" s="217"/>
      <c r="F168" s="217"/>
      <c r="G168" s="217"/>
      <c r="H168" s="217"/>
      <c r="I168" s="217"/>
      <c r="J168" s="217"/>
    </row>
    <row r="169" spans="1:10" ht="18" customHeight="1">
      <c r="A169" s="39" t="s">
        <v>85</v>
      </c>
      <c r="B169" s="40" t="s">
        <v>7</v>
      </c>
      <c r="C169" s="39" t="s">
        <v>8</v>
      </c>
      <c r="D169" s="39" t="s">
        <v>9</v>
      </c>
      <c r="E169" s="238" t="s">
        <v>429</v>
      </c>
      <c r="F169" s="238"/>
      <c r="G169" s="41" t="s">
        <v>10</v>
      </c>
      <c r="H169" s="40" t="s">
        <v>11</v>
      </c>
      <c r="I169" s="40" t="s">
        <v>12</v>
      </c>
      <c r="J169" s="40" t="s">
        <v>14</v>
      </c>
    </row>
    <row r="170" spans="1:10" ht="25.95" customHeight="1">
      <c r="A170" s="33" t="s">
        <v>428</v>
      </c>
      <c r="B170" s="34" t="s">
        <v>86</v>
      </c>
      <c r="C170" s="33" t="s">
        <v>23</v>
      </c>
      <c r="D170" s="33" t="s">
        <v>87</v>
      </c>
      <c r="E170" s="237" t="s">
        <v>594</v>
      </c>
      <c r="F170" s="237"/>
      <c r="G170" s="35" t="s">
        <v>88</v>
      </c>
      <c r="H170" s="236">
        <v>1</v>
      </c>
      <c r="I170" s="235">
        <v>69.94</v>
      </c>
      <c r="J170" s="235">
        <v>69.94</v>
      </c>
    </row>
    <row r="171" spans="1:10" ht="24" customHeight="1">
      <c r="A171" s="233" t="s">
        <v>410</v>
      </c>
      <c r="B171" s="234" t="s">
        <v>586</v>
      </c>
      <c r="C171" s="233" t="s">
        <v>23</v>
      </c>
      <c r="D171" s="233" t="s">
        <v>585</v>
      </c>
      <c r="E171" s="232" t="s">
        <v>411</v>
      </c>
      <c r="F171" s="232"/>
      <c r="G171" s="231" t="s">
        <v>25</v>
      </c>
      <c r="H171" s="230">
        <v>3.956</v>
      </c>
      <c r="I171" s="229">
        <v>17.68</v>
      </c>
      <c r="J171" s="229">
        <v>69.94</v>
      </c>
    </row>
    <row r="172" spans="1:10">
      <c r="A172" s="222"/>
      <c r="B172" s="222"/>
      <c r="C172" s="222"/>
      <c r="D172" s="222"/>
      <c r="E172" s="222" t="s">
        <v>403</v>
      </c>
      <c r="F172" s="220">
        <v>43.08</v>
      </c>
      <c r="G172" s="222" t="s">
        <v>402</v>
      </c>
      <c r="H172" s="220">
        <v>0</v>
      </c>
      <c r="I172" s="222" t="s">
        <v>401</v>
      </c>
      <c r="J172" s="220">
        <v>43.08</v>
      </c>
    </row>
    <row r="173" spans="1:10">
      <c r="A173" s="222"/>
      <c r="B173" s="222"/>
      <c r="C173" s="222"/>
      <c r="D173" s="222"/>
      <c r="E173" s="222" t="s">
        <v>400</v>
      </c>
      <c r="F173" s="220">
        <v>13.56</v>
      </c>
      <c r="G173" s="222"/>
      <c r="H173" s="221" t="s">
        <v>399</v>
      </c>
      <c r="I173" s="221"/>
      <c r="J173" s="220">
        <v>83.5</v>
      </c>
    </row>
    <row r="174" spans="1:10" ht="30" customHeight="1" thickBot="1">
      <c r="A174" s="215"/>
      <c r="B174" s="215"/>
      <c r="C174" s="215"/>
      <c r="D174" s="215"/>
      <c r="E174" s="215"/>
      <c r="F174" s="215"/>
      <c r="G174" s="215" t="s">
        <v>398</v>
      </c>
      <c r="H174" s="219">
        <v>8.1199999999999992</v>
      </c>
      <c r="I174" s="215" t="s">
        <v>397</v>
      </c>
      <c r="J174" s="218">
        <v>678.02</v>
      </c>
    </row>
    <row r="175" spans="1:10" ht="1.05" customHeight="1" thickTop="1">
      <c r="A175" s="217"/>
      <c r="B175" s="217"/>
      <c r="C175" s="217"/>
      <c r="D175" s="217"/>
      <c r="E175" s="217"/>
      <c r="F175" s="217"/>
      <c r="G175" s="217"/>
      <c r="H175" s="217"/>
      <c r="I175" s="217"/>
      <c r="J175" s="217"/>
    </row>
    <row r="176" spans="1:10" ht="18" customHeight="1">
      <c r="A176" s="39" t="s">
        <v>89</v>
      </c>
      <c r="B176" s="40" t="s">
        <v>7</v>
      </c>
      <c r="C176" s="39" t="s">
        <v>8</v>
      </c>
      <c r="D176" s="39" t="s">
        <v>9</v>
      </c>
      <c r="E176" s="238" t="s">
        <v>429</v>
      </c>
      <c r="F176" s="238"/>
      <c r="G176" s="41" t="s">
        <v>10</v>
      </c>
      <c r="H176" s="40" t="s">
        <v>11</v>
      </c>
      <c r="I176" s="40" t="s">
        <v>12</v>
      </c>
      <c r="J176" s="40" t="s">
        <v>14</v>
      </c>
    </row>
    <row r="177" spans="1:10" ht="39" customHeight="1">
      <c r="A177" s="33" t="s">
        <v>428</v>
      </c>
      <c r="B177" s="34" t="s">
        <v>90</v>
      </c>
      <c r="C177" s="33" t="s">
        <v>23</v>
      </c>
      <c r="D177" s="33" t="s">
        <v>91</v>
      </c>
      <c r="E177" s="237" t="s">
        <v>593</v>
      </c>
      <c r="F177" s="237"/>
      <c r="G177" s="35" t="s">
        <v>88</v>
      </c>
      <c r="H177" s="236">
        <v>1</v>
      </c>
      <c r="I177" s="235">
        <v>214.35</v>
      </c>
      <c r="J177" s="235">
        <v>214.35</v>
      </c>
    </row>
    <row r="178" spans="1:10" ht="39" customHeight="1">
      <c r="A178" s="233" t="s">
        <v>410</v>
      </c>
      <c r="B178" s="234" t="s">
        <v>592</v>
      </c>
      <c r="C178" s="233" t="s">
        <v>23</v>
      </c>
      <c r="D178" s="233" t="s">
        <v>591</v>
      </c>
      <c r="E178" s="232" t="s">
        <v>414</v>
      </c>
      <c r="F178" s="232"/>
      <c r="G178" s="231" t="s">
        <v>590</v>
      </c>
      <c r="H178" s="230">
        <v>0.84499999999999997</v>
      </c>
      <c r="I178" s="229">
        <v>19.27</v>
      </c>
      <c r="J178" s="229">
        <v>16.28</v>
      </c>
    </row>
    <row r="179" spans="1:10" ht="39" customHeight="1">
      <c r="A179" s="233" t="s">
        <v>410</v>
      </c>
      <c r="B179" s="234" t="s">
        <v>589</v>
      </c>
      <c r="C179" s="233" t="s">
        <v>23</v>
      </c>
      <c r="D179" s="233" t="s">
        <v>588</v>
      </c>
      <c r="E179" s="232" t="s">
        <v>414</v>
      </c>
      <c r="F179" s="232"/>
      <c r="G179" s="231" t="s">
        <v>587</v>
      </c>
      <c r="H179" s="230">
        <v>0.20499999999999999</v>
      </c>
      <c r="I179" s="229">
        <v>25.41</v>
      </c>
      <c r="J179" s="229">
        <v>5.2</v>
      </c>
    </row>
    <row r="180" spans="1:10" ht="24" customHeight="1">
      <c r="A180" s="233" t="s">
        <v>410</v>
      </c>
      <c r="B180" s="234" t="s">
        <v>586</v>
      </c>
      <c r="C180" s="233" t="s">
        <v>23</v>
      </c>
      <c r="D180" s="233" t="s">
        <v>585</v>
      </c>
      <c r="E180" s="232" t="s">
        <v>411</v>
      </c>
      <c r="F180" s="232"/>
      <c r="G180" s="231" t="s">
        <v>25</v>
      </c>
      <c r="H180" s="230">
        <v>4.2</v>
      </c>
      <c r="I180" s="229">
        <v>17.68</v>
      </c>
      <c r="J180" s="229">
        <v>74.25</v>
      </c>
    </row>
    <row r="181" spans="1:10" ht="24" customHeight="1">
      <c r="A181" s="227" t="s">
        <v>406</v>
      </c>
      <c r="B181" s="228" t="s">
        <v>584</v>
      </c>
      <c r="C181" s="227" t="s">
        <v>23</v>
      </c>
      <c r="D181" s="227" t="s">
        <v>583</v>
      </c>
      <c r="E181" s="226" t="s">
        <v>404</v>
      </c>
      <c r="F181" s="226"/>
      <c r="G181" s="225" t="s">
        <v>436</v>
      </c>
      <c r="H181" s="224">
        <v>179.72989999999999</v>
      </c>
      <c r="I181" s="223">
        <v>0.66</v>
      </c>
      <c r="J181" s="223">
        <v>118.62</v>
      </c>
    </row>
    <row r="182" spans="1:10">
      <c r="A182" s="222"/>
      <c r="B182" s="222"/>
      <c r="C182" s="222"/>
      <c r="D182" s="222"/>
      <c r="E182" s="222" t="s">
        <v>403</v>
      </c>
      <c r="F182" s="220">
        <v>58.91</v>
      </c>
      <c r="G182" s="222" t="s">
        <v>402</v>
      </c>
      <c r="H182" s="220">
        <v>0</v>
      </c>
      <c r="I182" s="222" t="s">
        <v>401</v>
      </c>
      <c r="J182" s="220">
        <v>58.91</v>
      </c>
    </row>
    <row r="183" spans="1:10">
      <c r="A183" s="222"/>
      <c r="B183" s="222"/>
      <c r="C183" s="222"/>
      <c r="D183" s="222"/>
      <c r="E183" s="222" t="s">
        <v>400</v>
      </c>
      <c r="F183" s="220">
        <v>42.1</v>
      </c>
      <c r="G183" s="222"/>
      <c r="H183" s="221" t="s">
        <v>399</v>
      </c>
      <c r="I183" s="221"/>
      <c r="J183" s="220">
        <v>256.45</v>
      </c>
    </row>
    <row r="184" spans="1:10" ht="30" customHeight="1" thickBot="1">
      <c r="A184" s="215"/>
      <c r="B184" s="215"/>
      <c r="C184" s="215"/>
      <c r="D184" s="215"/>
      <c r="E184" s="215"/>
      <c r="F184" s="215"/>
      <c r="G184" s="215" t="s">
        <v>398</v>
      </c>
      <c r="H184" s="219">
        <v>8.1199999999999992</v>
      </c>
      <c r="I184" s="215" t="s">
        <v>397</v>
      </c>
      <c r="J184" s="218">
        <v>2082.37</v>
      </c>
    </row>
    <row r="185" spans="1:10" ht="1.05" customHeight="1" thickTop="1">
      <c r="A185" s="217"/>
      <c r="B185" s="217"/>
      <c r="C185" s="217"/>
      <c r="D185" s="217"/>
      <c r="E185" s="217"/>
      <c r="F185" s="217"/>
      <c r="G185" s="217"/>
      <c r="H185" s="217"/>
      <c r="I185" s="217"/>
      <c r="J185" s="217"/>
    </row>
    <row r="186" spans="1:10" ht="18" customHeight="1">
      <c r="A186" s="39" t="s">
        <v>92</v>
      </c>
      <c r="B186" s="40" t="s">
        <v>7</v>
      </c>
      <c r="C186" s="39" t="s">
        <v>8</v>
      </c>
      <c r="D186" s="39" t="s">
        <v>9</v>
      </c>
      <c r="E186" s="238" t="s">
        <v>429</v>
      </c>
      <c r="F186" s="238"/>
      <c r="G186" s="41" t="s">
        <v>10</v>
      </c>
      <c r="H186" s="40" t="s">
        <v>11</v>
      </c>
      <c r="I186" s="40" t="s">
        <v>12</v>
      </c>
      <c r="J186" s="40" t="s">
        <v>14</v>
      </c>
    </row>
    <row r="187" spans="1:10" ht="52.05" customHeight="1">
      <c r="A187" s="33" t="s">
        <v>428</v>
      </c>
      <c r="B187" s="34" t="s">
        <v>53</v>
      </c>
      <c r="C187" s="33" t="s">
        <v>23</v>
      </c>
      <c r="D187" s="33" t="s">
        <v>54</v>
      </c>
      <c r="E187" s="237" t="s">
        <v>499</v>
      </c>
      <c r="F187" s="237"/>
      <c r="G187" s="35" t="s">
        <v>55</v>
      </c>
      <c r="H187" s="236">
        <v>1</v>
      </c>
      <c r="I187" s="235">
        <v>126.03</v>
      </c>
      <c r="J187" s="235">
        <v>126.03</v>
      </c>
    </row>
    <row r="188" spans="1:10" ht="25.95" customHeight="1">
      <c r="A188" s="233" t="s">
        <v>410</v>
      </c>
      <c r="B188" s="234" t="s">
        <v>529</v>
      </c>
      <c r="C188" s="233" t="s">
        <v>23</v>
      </c>
      <c r="D188" s="233" t="s">
        <v>528</v>
      </c>
      <c r="E188" s="232" t="s">
        <v>411</v>
      </c>
      <c r="F188" s="232"/>
      <c r="G188" s="231" t="s">
        <v>25</v>
      </c>
      <c r="H188" s="230">
        <v>0.245</v>
      </c>
      <c r="I188" s="229">
        <v>18.23</v>
      </c>
      <c r="J188" s="229">
        <v>4.46</v>
      </c>
    </row>
    <row r="189" spans="1:10" ht="25.95" customHeight="1">
      <c r="A189" s="233" t="s">
        <v>410</v>
      </c>
      <c r="B189" s="234" t="s">
        <v>527</v>
      </c>
      <c r="C189" s="233" t="s">
        <v>23</v>
      </c>
      <c r="D189" s="233" t="s">
        <v>526</v>
      </c>
      <c r="E189" s="232" t="s">
        <v>411</v>
      </c>
      <c r="F189" s="232"/>
      <c r="G189" s="231" t="s">
        <v>25</v>
      </c>
      <c r="H189" s="230">
        <v>0.245</v>
      </c>
      <c r="I189" s="229">
        <v>22.96</v>
      </c>
      <c r="J189" s="229">
        <v>5.62</v>
      </c>
    </row>
    <row r="190" spans="1:10" ht="39" customHeight="1">
      <c r="A190" s="227" t="s">
        <v>406</v>
      </c>
      <c r="B190" s="228" t="s">
        <v>544</v>
      </c>
      <c r="C190" s="227" t="s">
        <v>23</v>
      </c>
      <c r="D190" s="227" t="s">
        <v>543</v>
      </c>
      <c r="E190" s="226" t="s">
        <v>404</v>
      </c>
      <c r="F190" s="226"/>
      <c r="G190" s="225" t="s">
        <v>55</v>
      </c>
      <c r="H190" s="224">
        <v>1.0389999999999999</v>
      </c>
      <c r="I190" s="223">
        <v>111.6</v>
      </c>
      <c r="J190" s="223">
        <v>115.95</v>
      </c>
    </row>
    <row r="191" spans="1:10">
      <c r="A191" s="222"/>
      <c r="B191" s="222"/>
      <c r="C191" s="222"/>
      <c r="D191" s="222"/>
      <c r="E191" s="222" t="s">
        <v>403</v>
      </c>
      <c r="F191" s="220">
        <v>6.98</v>
      </c>
      <c r="G191" s="222" t="s">
        <v>402</v>
      </c>
      <c r="H191" s="220">
        <v>0</v>
      </c>
      <c r="I191" s="222" t="s">
        <v>401</v>
      </c>
      <c r="J191" s="220">
        <v>6.98</v>
      </c>
    </row>
    <row r="192" spans="1:10">
      <c r="A192" s="222"/>
      <c r="B192" s="222"/>
      <c r="C192" s="222"/>
      <c r="D192" s="222"/>
      <c r="E192" s="222" t="s">
        <v>400</v>
      </c>
      <c r="F192" s="220">
        <v>26.35</v>
      </c>
      <c r="G192" s="222"/>
      <c r="H192" s="221" t="s">
        <v>399</v>
      </c>
      <c r="I192" s="221"/>
      <c r="J192" s="220">
        <v>152.38</v>
      </c>
    </row>
    <row r="193" spans="1:10" ht="30" customHeight="1" thickBot="1">
      <c r="A193" s="215"/>
      <c r="B193" s="215"/>
      <c r="C193" s="215"/>
      <c r="D193" s="215"/>
      <c r="E193" s="215"/>
      <c r="F193" s="215"/>
      <c r="G193" s="215" t="s">
        <v>398</v>
      </c>
      <c r="H193" s="219">
        <v>42</v>
      </c>
      <c r="I193" s="215" t="s">
        <v>397</v>
      </c>
      <c r="J193" s="218">
        <v>6399.96</v>
      </c>
    </row>
    <row r="194" spans="1:10" ht="1.05" customHeight="1" thickTop="1">
      <c r="A194" s="217"/>
      <c r="B194" s="217"/>
      <c r="C194" s="217"/>
      <c r="D194" s="217"/>
      <c r="E194" s="217"/>
      <c r="F194" s="217"/>
      <c r="G194" s="217"/>
      <c r="H194" s="217"/>
      <c r="I194" s="217"/>
      <c r="J194" s="217"/>
    </row>
    <row r="195" spans="1:10" ht="24" customHeight="1">
      <c r="A195" s="36" t="s">
        <v>93</v>
      </c>
      <c r="B195" s="36"/>
      <c r="C195" s="36"/>
      <c r="D195" s="36" t="s">
        <v>94</v>
      </c>
      <c r="E195" s="36"/>
      <c r="F195" s="240"/>
      <c r="G195" s="240"/>
      <c r="H195" s="37"/>
      <c r="I195" s="36"/>
      <c r="J195" s="239">
        <v>36377.82</v>
      </c>
    </row>
    <row r="196" spans="1:10" ht="18" customHeight="1">
      <c r="A196" s="39" t="s">
        <v>95</v>
      </c>
      <c r="B196" s="40" t="s">
        <v>7</v>
      </c>
      <c r="C196" s="39" t="s">
        <v>8</v>
      </c>
      <c r="D196" s="39" t="s">
        <v>9</v>
      </c>
      <c r="E196" s="238" t="s">
        <v>429</v>
      </c>
      <c r="F196" s="238"/>
      <c r="G196" s="41" t="s">
        <v>10</v>
      </c>
      <c r="H196" s="40" t="s">
        <v>11</v>
      </c>
      <c r="I196" s="40" t="s">
        <v>12</v>
      </c>
      <c r="J196" s="40" t="s">
        <v>14</v>
      </c>
    </row>
    <row r="197" spans="1:10" ht="39" customHeight="1">
      <c r="A197" s="33" t="s">
        <v>428</v>
      </c>
      <c r="B197" s="34" t="s">
        <v>96</v>
      </c>
      <c r="C197" s="33" t="s">
        <v>37</v>
      </c>
      <c r="D197" s="33" t="s">
        <v>97</v>
      </c>
      <c r="E197" s="237" t="s">
        <v>532</v>
      </c>
      <c r="F197" s="237"/>
      <c r="G197" s="35" t="s">
        <v>39</v>
      </c>
      <c r="H197" s="236">
        <v>1</v>
      </c>
      <c r="I197" s="235">
        <v>30870.98</v>
      </c>
      <c r="J197" s="235">
        <v>30870.98</v>
      </c>
    </row>
    <row r="198" spans="1:10" ht="25.95" customHeight="1">
      <c r="A198" s="233" t="s">
        <v>410</v>
      </c>
      <c r="B198" s="234" t="s">
        <v>527</v>
      </c>
      <c r="C198" s="233" t="s">
        <v>23</v>
      </c>
      <c r="D198" s="233" t="s">
        <v>526</v>
      </c>
      <c r="E198" s="232" t="s">
        <v>411</v>
      </c>
      <c r="F198" s="232"/>
      <c r="G198" s="231" t="s">
        <v>25</v>
      </c>
      <c r="H198" s="230">
        <v>96</v>
      </c>
      <c r="I198" s="229">
        <v>22.96</v>
      </c>
      <c r="J198" s="229">
        <v>2204.16</v>
      </c>
    </row>
    <row r="199" spans="1:10" ht="25.95" customHeight="1">
      <c r="A199" s="233" t="s">
        <v>410</v>
      </c>
      <c r="B199" s="234" t="s">
        <v>529</v>
      </c>
      <c r="C199" s="233" t="s">
        <v>23</v>
      </c>
      <c r="D199" s="233" t="s">
        <v>528</v>
      </c>
      <c r="E199" s="232" t="s">
        <v>411</v>
      </c>
      <c r="F199" s="232"/>
      <c r="G199" s="231" t="s">
        <v>25</v>
      </c>
      <c r="H199" s="230">
        <v>96</v>
      </c>
      <c r="I199" s="229">
        <v>18.23</v>
      </c>
      <c r="J199" s="229">
        <v>1750.08</v>
      </c>
    </row>
    <row r="200" spans="1:10" ht="25.95" customHeight="1">
      <c r="A200" s="233" t="s">
        <v>410</v>
      </c>
      <c r="B200" s="234" t="s">
        <v>582</v>
      </c>
      <c r="C200" s="233" t="s">
        <v>23</v>
      </c>
      <c r="D200" s="233" t="s">
        <v>581</v>
      </c>
      <c r="E200" s="232" t="s">
        <v>580</v>
      </c>
      <c r="F200" s="232"/>
      <c r="G200" s="231" t="s">
        <v>39</v>
      </c>
      <c r="H200" s="230">
        <v>2</v>
      </c>
      <c r="I200" s="229">
        <v>477.95</v>
      </c>
      <c r="J200" s="229">
        <v>955.9</v>
      </c>
    </row>
    <row r="201" spans="1:10" ht="25.95" customHeight="1">
      <c r="A201" s="227" t="s">
        <v>406</v>
      </c>
      <c r="B201" s="228" t="s">
        <v>579</v>
      </c>
      <c r="C201" s="227" t="s">
        <v>23</v>
      </c>
      <c r="D201" s="227" t="s">
        <v>578</v>
      </c>
      <c r="E201" s="226" t="s">
        <v>404</v>
      </c>
      <c r="F201" s="226"/>
      <c r="G201" s="225" t="s">
        <v>39</v>
      </c>
      <c r="H201" s="224">
        <v>12</v>
      </c>
      <c r="I201" s="223">
        <v>134.28</v>
      </c>
      <c r="J201" s="223">
        <v>1611.36</v>
      </c>
    </row>
    <row r="202" spans="1:10" ht="25.95" customHeight="1">
      <c r="A202" s="227" t="s">
        <v>406</v>
      </c>
      <c r="B202" s="228" t="s">
        <v>577</v>
      </c>
      <c r="C202" s="227" t="s">
        <v>23</v>
      </c>
      <c r="D202" s="227" t="s">
        <v>576</v>
      </c>
      <c r="E202" s="226" t="s">
        <v>404</v>
      </c>
      <c r="F202" s="226"/>
      <c r="G202" s="225" t="s">
        <v>39</v>
      </c>
      <c r="H202" s="224">
        <v>3</v>
      </c>
      <c r="I202" s="223">
        <v>369.87</v>
      </c>
      <c r="J202" s="223">
        <v>1109.6099999999999</v>
      </c>
    </row>
    <row r="203" spans="1:10" ht="24" customHeight="1">
      <c r="A203" s="227" t="s">
        <v>406</v>
      </c>
      <c r="B203" s="228" t="s">
        <v>575</v>
      </c>
      <c r="C203" s="227" t="s">
        <v>23</v>
      </c>
      <c r="D203" s="227" t="s">
        <v>574</v>
      </c>
      <c r="E203" s="226" t="s">
        <v>404</v>
      </c>
      <c r="F203" s="226"/>
      <c r="G203" s="225" t="s">
        <v>39</v>
      </c>
      <c r="H203" s="224">
        <v>2</v>
      </c>
      <c r="I203" s="223">
        <v>176.87</v>
      </c>
      <c r="J203" s="223">
        <v>353.74</v>
      </c>
    </row>
    <row r="204" spans="1:10" ht="25.95" customHeight="1">
      <c r="A204" s="227" t="s">
        <v>406</v>
      </c>
      <c r="B204" s="228" t="s">
        <v>573</v>
      </c>
      <c r="C204" s="227" t="s">
        <v>23</v>
      </c>
      <c r="D204" s="227" t="s">
        <v>572</v>
      </c>
      <c r="E204" s="226" t="s">
        <v>404</v>
      </c>
      <c r="F204" s="226"/>
      <c r="G204" s="225" t="s">
        <v>39</v>
      </c>
      <c r="H204" s="224">
        <v>2</v>
      </c>
      <c r="I204" s="223">
        <v>205.31</v>
      </c>
      <c r="J204" s="223">
        <v>410.62</v>
      </c>
    </row>
    <row r="205" spans="1:10" ht="24" customHeight="1">
      <c r="A205" s="227" t="s">
        <v>406</v>
      </c>
      <c r="B205" s="228" t="s">
        <v>571</v>
      </c>
      <c r="C205" s="227" t="s">
        <v>23</v>
      </c>
      <c r="D205" s="227" t="s">
        <v>570</v>
      </c>
      <c r="E205" s="226" t="s">
        <v>404</v>
      </c>
      <c r="F205" s="226"/>
      <c r="G205" s="225" t="s">
        <v>39</v>
      </c>
      <c r="H205" s="224">
        <v>1</v>
      </c>
      <c r="I205" s="223">
        <v>439.04</v>
      </c>
      <c r="J205" s="223">
        <v>439.04</v>
      </c>
    </row>
    <row r="206" spans="1:10" ht="39" customHeight="1">
      <c r="A206" s="227" t="s">
        <v>406</v>
      </c>
      <c r="B206" s="228" t="s">
        <v>569</v>
      </c>
      <c r="C206" s="227" t="s">
        <v>23</v>
      </c>
      <c r="D206" s="227" t="s">
        <v>568</v>
      </c>
      <c r="E206" s="226" t="s">
        <v>404</v>
      </c>
      <c r="F206" s="226"/>
      <c r="G206" s="225" t="s">
        <v>39</v>
      </c>
      <c r="H206" s="224">
        <v>2</v>
      </c>
      <c r="I206" s="223">
        <v>710.55</v>
      </c>
      <c r="J206" s="223">
        <v>1421.1</v>
      </c>
    </row>
    <row r="207" spans="1:10" ht="25.95" customHeight="1">
      <c r="A207" s="227" t="s">
        <v>406</v>
      </c>
      <c r="B207" s="228" t="s">
        <v>567</v>
      </c>
      <c r="C207" s="227" t="s">
        <v>23</v>
      </c>
      <c r="D207" s="227" t="s">
        <v>566</v>
      </c>
      <c r="E207" s="226" t="s">
        <v>404</v>
      </c>
      <c r="F207" s="226"/>
      <c r="G207" s="225" t="s">
        <v>39</v>
      </c>
      <c r="H207" s="224">
        <v>1</v>
      </c>
      <c r="I207" s="223">
        <v>109.28</v>
      </c>
      <c r="J207" s="223">
        <v>109.28</v>
      </c>
    </row>
    <row r="208" spans="1:10" ht="25.95" customHeight="1">
      <c r="A208" s="227" t="s">
        <v>406</v>
      </c>
      <c r="B208" s="228" t="s">
        <v>565</v>
      </c>
      <c r="C208" s="227" t="s">
        <v>23</v>
      </c>
      <c r="D208" s="227" t="s">
        <v>564</v>
      </c>
      <c r="E208" s="226" t="s">
        <v>404</v>
      </c>
      <c r="F208" s="226"/>
      <c r="G208" s="225" t="s">
        <v>39</v>
      </c>
      <c r="H208" s="224">
        <v>3</v>
      </c>
      <c r="I208" s="223">
        <v>95.2</v>
      </c>
      <c r="J208" s="223">
        <v>285.60000000000002</v>
      </c>
    </row>
    <row r="209" spans="1:10" ht="39" customHeight="1">
      <c r="A209" s="227" t="s">
        <v>406</v>
      </c>
      <c r="B209" s="228" t="s">
        <v>563</v>
      </c>
      <c r="C209" s="227" t="s">
        <v>23</v>
      </c>
      <c r="D209" s="227" t="s">
        <v>562</v>
      </c>
      <c r="E209" s="226" t="s">
        <v>404</v>
      </c>
      <c r="F209" s="226"/>
      <c r="G209" s="225" t="s">
        <v>39</v>
      </c>
      <c r="H209" s="224">
        <v>2</v>
      </c>
      <c r="I209" s="223">
        <v>514.44000000000005</v>
      </c>
      <c r="J209" s="223">
        <v>1028.8800000000001</v>
      </c>
    </row>
    <row r="210" spans="1:10" ht="25.95" customHeight="1">
      <c r="A210" s="227" t="s">
        <v>406</v>
      </c>
      <c r="B210" s="228" t="s">
        <v>561</v>
      </c>
      <c r="C210" s="227" t="s">
        <v>23</v>
      </c>
      <c r="D210" s="227" t="s">
        <v>560</v>
      </c>
      <c r="E210" s="226" t="s">
        <v>404</v>
      </c>
      <c r="F210" s="226"/>
      <c r="G210" s="225" t="s">
        <v>39</v>
      </c>
      <c r="H210" s="224">
        <v>2</v>
      </c>
      <c r="I210" s="223">
        <v>271.51</v>
      </c>
      <c r="J210" s="223">
        <v>543.02</v>
      </c>
    </row>
    <row r="211" spans="1:10" ht="25.95" customHeight="1">
      <c r="A211" s="227" t="s">
        <v>406</v>
      </c>
      <c r="B211" s="228" t="s">
        <v>559</v>
      </c>
      <c r="C211" s="227" t="s">
        <v>23</v>
      </c>
      <c r="D211" s="227" t="s">
        <v>558</v>
      </c>
      <c r="E211" s="226" t="s">
        <v>404</v>
      </c>
      <c r="F211" s="226"/>
      <c r="G211" s="225" t="s">
        <v>39</v>
      </c>
      <c r="H211" s="224">
        <v>2</v>
      </c>
      <c r="I211" s="223">
        <v>305.51</v>
      </c>
      <c r="J211" s="223">
        <v>611.02</v>
      </c>
    </row>
    <row r="212" spans="1:10" ht="24" customHeight="1">
      <c r="A212" s="227" t="s">
        <v>406</v>
      </c>
      <c r="B212" s="228" t="s">
        <v>557</v>
      </c>
      <c r="C212" s="227" t="s">
        <v>23</v>
      </c>
      <c r="D212" s="227" t="s">
        <v>556</v>
      </c>
      <c r="E212" s="226" t="s">
        <v>404</v>
      </c>
      <c r="F212" s="226"/>
      <c r="G212" s="225" t="s">
        <v>39</v>
      </c>
      <c r="H212" s="224">
        <v>2</v>
      </c>
      <c r="I212" s="223">
        <v>132.06</v>
      </c>
      <c r="J212" s="223">
        <v>264.12</v>
      </c>
    </row>
    <row r="213" spans="1:10" ht="25.95" customHeight="1">
      <c r="A213" s="227" t="s">
        <v>406</v>
      </c>
      <c r="B213" s="228" t="s">
        <v>555</v>
      </c>
      <c r="C213" s="227" t="s">
        <v>23</v>
      </c>
      <c r="D213" s="227" t="s">
        <v>554</v>
      </c>
      <c r="E213" s="226" t="s">
        <v>404</v>
      </c>
      <c r="F213" s="226"/>
      <c r="G213" s="225" t="s">
        <v>39</v>
      </c>
      <c r="H213" s="224">
        <v>1</v>
      </c>
      <c r="I213" s="223">
        <v>46.86</v>
      </c>
      <c r="J213" s="223">
        <v>46.86</v>
      </c>
    </row>
    <row r="214" spans="1:10" ht="39" customHeight="1">
      <c r="A214" s="227" t="s">
        <v>406</v>
      </c>
      <c r="B214" s="228" t="s">
        <v>553</v>
      </c>
      <c r="C214" s="227" t="s">
        <v>23</v>
      </c>
      <c r="D214" s="227" t="s">
        <v>552</v>
      </c>
      <c r="E214" s="226" t="s">
        <v>404</v>
      </c>
      <c r="F214" s="226"/>
      <c r="G214" s="225" t="s">
        <v>39</v>
      </c>
      <c r="H214" s="224">
        <v>1</v>
      </c>
      <c r="I214" s="223">
        <v>173.21</v>
      </c>
      <c r="J214" s="223">
        <v>173.21</v>
      </c>
    </row>
    <row r="215" spans="1:10" ht="25.95" customHeight="1">
      <c r="A215" s="227" t="s">
        <v>406</v>
      </c>
      <c r="B215" s="228" t="s">
        <v>551</v>
      </c>
      <c r="C215" s="227" t="s">
        <v>23</v>
      </c>
      <c r="D215" s="227" t="s">
        <v>550</v>
      </c>
      <c r="E215" s="226" t="s">
        <v>404</v>
      </c>
      <c r="F215" s="226"/>
      <c r="G215" s="225" t="s">
        <v>39</v>
      </c>
      <c r="H215" s="224">
        <v>4</v>
      </c>
      <c r="I215" s="223">
        <v>26.56</v>
      </c>
      <c r="J215" s="223">
        <v>106.24</v>
      </c>
    </row>
    <row r="216" spans="1:10" ht="25.95" customHeight="1">
      <c r="A216" s="227" t="s">
        <v>406</v>
      </c>
      <c r="B216" s="228" t="s">
        <v>549</v>
      </c>
      <c r="C216" s="227" t="s">
        <v>23</v>
      </c>
      <c r="D216" s="227" t="s">
        <v>548</v>
      </c>
      <c r="E216" s="226" t="s">
        <v>404</v>
      </c>
      <c r="F216" s="226"/>
      <c r="G216" s="225" t="s">
        <v>39</v>
      </c>
      <c r="H216" s="224">
        <v>2</v>
      </c>
      <c r="I216" s="223">
        <v>61.47</v>
      </c>
      <c r="J216" s="223">
        <v>122.94</v>
      </c>
    </row>
    <row r="217" spans="1:10" ht="24" customHeight="1">
      <c r="A217" s="227" t="s">
        <v>406</v>
      </c>
      <c r="B217" s="228" t="s">
        <v>547</v>
      </c>
      <c r="C217" s="227" t="s">
        <v>37</v>
      </c>
      <c r="D217" s="227" t="s">
        <v>386</v>
      </c>
      <c r="E217" s="226">
        <v>0</v>
      </c>
      <c r="F217" s="226"/>
      <c r="G217" s="225" t="s">
        <v>39</v>
      </c>
      <c r="H217" s="224">
        <v>2</v>
      </c>
      <c r="I217" s="223">
        <v>95.92</v>
      </c>
      <c r="J217" s="223">
        <v>191.84</v>
      </c>
    </row>
    <row r="218" spans="1:10" ht="24" customHeight="1">
      <c r="A218" s="227" t="s">
        <v>406</v>
      </c>
      <c r="B218" s="228" t="s">
        <v>546</v>
      </c>
      <c r="C218" s="227" t="s">
        <v>37</v>
      </c>
      <c r="D218" s="227" t="s">
        <v>545</v>
      </c>
      <c r="E218" s="226">
        <v>0</v>
      </c>
      <c r="F218" s="226"/>
      <c r="G218" s="225" t="s">
        <v>39</v>
      </c>
      <c r="H218" s="224">
        <v>2</v>
      </c>
      <c r="I218" s="223">
        <v>6325.9</v>
      </c>
      <c r="J218" s="223">
        <v>12651.8</v>
      </c>
    </row>
    <row r="219" spans="1:10" ht="39" customHeight="1">
      <c r="A219" s="227" t="s">
        <v>406</v>
      </c>
      <c r="B219" s="228" t="s">
        <v>544</v>
      </c>
      <c r="C219" s="227" t="s">
        <v>23</v>
      </c>
      <c r="D219" s="227" t="s">
        <v>543</v>
      </c>
      <c r="E219" s="226" t="s">
        <v>404</v>
      </c>
      <c r="F219" s="226"/>
      <c r="G219" s="225" t="s">
        <v>55</v>
      </c>
      <c r="H219" s="224">
        <v>24</v>
      </c>
      <c r="I219" s="223">
        <v>111.6</v>
      </c>
      <c r="J219" s="223">
        <v>2678.4</v>
      </c>
    </row>
    <row r="220" spans="1:10" ht="25.95" customHeight="1">
      <c r="A220" s="227" t="s">
        <v>406</v>
      </c>
      <c r="B220" s="228" t="s">
        <v>542</v>
      </c>
      <c r="C220" s="227" t="s">
        <v>23</v>
      </c>
      <c r="D220" s="227" t="s">
        <v>541</v>
      </c>
      <c r="E220" s="226" t="s">
        <v>404</v>
      </c>
      <c r="F220" s="226"/>
      <c r="G220" s="225" t="s">
        <v>55</v>
      </c>
      <c r="H220" s="224">
        <v>12</v>
      </c>
      <c r="I220" s="223">
        <v>150.18</v>
      </c>
      <c r="J220" s="223">
        <v>1802.16</v>
      </c>
    </row>
    <row r="221" spans="1:10">
      <c r="A221" s="222"/>
      <c r="B221" s="222"/>
      <c r="C221" s="222"/>
      <c r="D221" s="222"/>
      <c r="E221" s="222" t="s">
        <v>403</v>
      </c>
      <c r="F221" s="220">
        <v>3376.16</v>
      </c>
      <c r="G221" s="222" t="s">
        <v>402</v>
      </c>
      <c r="H221" s="220">
        <v>0</v>
      </c>
      <c r="I221" s="222" t="s">
        <v>401</v>
      </c>
      <c r="J221" s="220">
        <v>3376.16</v>
      </c>
    </row>
    <row r="222" spans="1:10">
      <c r="A222" s="222"/>
      <c r="B222" s="222"/>
      <c r="C222" s="222"/>
      <c r="D222" s="222"/>
      <c r="E222" s="222" t="s">
        <v>400</v>
      </c>
      <c r="F222" s="220">
        <v>3760.06</v>
      </c>
      <c r="G222" s="222"/>
      <c r="H222" s="221" t="s">
        <v>399</v>
      </c>
      <c r="I222" s="221"/>
      <c r="J222" s="220">
        <v>34631.040000000001</v>
      </c>
    </row>
    <row r="223" spans="1:10" ht="30" customHeight="1" thickBot="1">
      <c r="A223" s="215"/>
      <c r="B223" s="215"/>
      <c r="C223" s="215"/>
      <c r="D223" s="215"/>
      <c r="E223" s="215"/>
      <c r="F223" s="215"/>
      <c r="G223" s="215" t="s">
        <v>398</v>
      </c>
      <c r="H223" s="219">
        <v>1</v>
      </c>
      <c r="I223" s="215" t="s">
        <v>397</v>
      </c>
      <c r="J223" s="218">
        <v>34631.040000000001</v>
      </c>
    </row>
    <row r="224" spans="1:10" ht="1.05" customHeight="1" thickTop="1">
      <c r="A224" s="217"/>
      <c r="B224" s="217"/>
      <c r="C224" s="217"/>
      <c r="D224" s="217"/>
      <c r="E224" s="217"/>
      <c r="F224" s="217"/>
      <c r="G224" s="217"/>
      <c r="H224" s="217"/>
      <c r="I224" s="217"/>
      <c r="J224" s="217"/>
    </row>
    <row r="225" spans="1:10" ht="18" customHeight="1">
      <c r="A225" s="39" t="s">
        <v>98</v>
      </c>
      <c r="B225" s="40" t="s">
        <v>7</v>
      </c>
      <c r="C225" s="39" t="s">
        <v>8</v>
      </c>
      <c r="D225" s="39" t="s">
        <v>9</v>
      </c>
      <c r="E225" s="238" t="s">
        <v>429</v>
      </c>
      <c r="F225" s="238"/>
      <c r="G225" s="41" t="s">
        <v>10</v>
      </c>
      <c r="H225" s="40" t="s">
        <v>11</v>
      </c>
      <c r="I225" s="40" t="s">
        <v>12</v>
      </c>
      <c r="J225" s="40" t="s">
        <v>14</v>
      </c>
    </row>
    <row r="226" spans="1:10" ht="25.95" customHeight="1">
      <c r="A226" s="33" t="s">
        <v>428</v>
      </c>
      <c r="B226" s="34" t="s">
        <v>99</v>
      </c>
      <c r="C226" s="33" t="s">
        <v>37</v>
      </c>
      <c r="D226" s="33" t="s">
        <v>100</v>
      </c>
      <c r="E226" s="237" t="s">
        <v>532</v>
      </c>
      <c r="F226" s="237"/>
      <c r="G226" s="35" t="s">
        <v>39</v>
      </c>
      <c r="H226" s="236">
        <v>1</v>
      </c>
      <c r="I226" s="235">
        <v>813.65</v>
      </c>
      <c r="J226" s="235">
        <v>813.65</v>
      </c>
    </row>
    <row r="227" spans="1:10" ht="25.95" customHeight="1">
      <c r="A227" s="233" t="s">
        <v>410</v>
      </c>
      <c r="B227" s="234" t="s">
        <v>422</v>
      </c>
      <c r="C227" s="233" t="s">
        <v>23</v>
      </c>
      <c r="D227" s="233" t="s">
        <v>421</v>
      </c>
      <c r="E227" s="232" t="s">
        <v>411</v>
      </c>
      <c r="F227" s="232"/>
      <c r="G227" s="231" t="s">
        <v>25</v>
      </c>
      <c r="H227" s="230">
        <v>6</v>
      </c>
      <c r="I227" s="229">
        <v>18.59</v>
      </c>
      <c r="J227" s="229">
        <v>111.54</v>
      </c>
    </row>
    <row r="228" spans="1:10" ht="25.95" customHeight="1">
      <c r="A228" s="233" t="s">
        <v>410</v>
      </c>
      <c r="B228" s="234" t="s">
        <v>540</v>
      </c>
      <c r="C228" s="233" t="s">
        <v>23</v>
      </c>
      <c r="D228" s="233" t="s">
        <v>539</v>
      </c>
      <c r="E228" s="232" t="s">
        <v>411</v>
      </c>
      <c r="F228" s="232"/>
      <c r="G228" s="231" t="s">
        <v>25</v>
      </c>
      <c r="H228" s="230">
        <v>8</v>
      </c>
      <c r="I228" s="229">
        <v>23.81</v>
      </c>
      <c r="J228" s="229">
        <v>190.48</v>
      </c>
    </row>
    <row r="229" spans="1:10" ht="24" customHeight="1">
      <c r="A229" s="227" t="s">
        <v>406</v>
      </c>
      <c r="B229" s="228" t="s">
        <v>538</v>
      </c>
      <c r="C229" s="227" t="s">
        <v>37</v>
      </c>
      <c r="D229" s="227" t="s">
        <v>537</v>
      </c>
      <c r="E229" s="226" t="s">
        <v>404</v>
      </c>
      <c r="F229" s="226"/>
      <c r="G229" s="225" t="s">
        <v>39</v>
      </c>
      <c r="H229" s="224">
        <v>0.36808629999999998</v>
      </c>
      <c r="I229" s="223">
        <v>1390</v>
      </c>
      <c r="J229" s="223">
        <v>511.63</v>
      </c>
    </row>
    <row r="230" spans="1:10">
      <c r="A230" s="222"/>
      <c r="B230" s="222"/>
      <c r="C230" s="222"/>
      <c r="D230" s="222"/>
      <c r="E230" s="222" t="s">
        <v>403</v>
      </c>
      <c r="F230" s="220">
        <v>205</v>
      </c>
      <c r="G230" s="222" t="s">
        <v>402</v>
      </c>
      <c r="H230" s="220">
        <v>0</v>
      </c>
      <c r="I230" s="222" t="s">
        <v>401</v>
      </c>
      <c r="J230" s="220">
        <v>205</v>
      </c>
    </row>
    <row r="231" spans="1:10">
      <c r="A231" s="222"/>
      <c r="B231" s="222"/>
      <c r="C231" s="222"/>
      <c r="D231" s="222"/>
      <c r="E231" s="222" t="s">
        <v>400</v>
      </c>
      <c r="F231" s="220">
        <v>170.38</v>
      </c>
      <c r="G231" s="222"/>
      <c r="H231" s="221" t="s">
        <v>399</v>
      </c>
      <c r="I231" s="221"/>
      <c r="J231" s="220">
        <v>984.03</v>
      </c>
    </row>
    <row r="232" spans="1:10" ht="30" customHeight="1" thickBot="1">
      <c r="A232" s="215"/>
      <c r="B232" s="215"/>
      <c r="C232" s="215"/>
      <c r="D232" s="215"/>
      <c r="E232" s="215"/>
      <c r="F232" s="215"/>
      <c r="G232" s="215" t="s">
        <v>398</v>
      </c>
      <c r="H232" s="219">
        <v>1</v>
      </c>
      <c r="I232" s="215" t="s">
        <v>397</v>
      </c>
      <c r="J232" s="218">
        <v>984.03</v>
      </c>
    </row>
    <row r="233" spans="1:10" ht="1.05" customHeight="1" thickTop="1">
      <c r="A233" s="217"/>
      <c r="B233" s="217"/>
      <c r="C233" s="217"/>
      <c r="D233" s="217"/>
      <c r="E233" s="217"/>
      <c r="F233" s="217"/>
      <c r="G233" s="217"/>
      <c r="H233" s="217"/>
      <c r="I233" s="217"/>
      <c r="J233" s="217"/>
    </row>
    <row r="234" spans="1:10" ht="18" customHeight="1">
      <c r="A234" s="39" t="s">
        <v>101</v>
      </c>
      <c r="B234" s="40" t="s">
        <v>7</v>
      </c>
      <c r="C234" s="39" t="s">
        <v>8</v>
      </c>
      <c r="D234" s="39" t="s">
        <v>9</v>
      </c>
      <c r="E234" s="238" t="s">
        <v>429</v>
      </c>
      <c r="F234" s="238"/>
      <c r="G234" s="41" t="s">
        <v>10</v>
      </c>
      <c r="H234" s="40" t="s">
        <v>11</v>
      </c>
      <c r="I234" s="40" t="s">
        <v>12</v>
      </c>
      <c r="J234" s="40" t="s">
        <v>14</v>
      </c>
    </row>
    <row r="235" spans="1:10" ht="25.95" customHeight="1">
      <c r="A235" s="33" t="s">
        <v>428</v>
      </c>
      <c r="B235" s="34" t="s">
        <v>102</v>
      </c>
      <c r="C235" s="33" t="s">
        <v>37</v>
      </c>
      <c r="D235" s="33" t="s">
        <v>103</v>
      </c>
      <c r="E235" s="237" t="s">
        <v>532</v>
      </c>
      <c r="F235" s="237"/>
      <c r="G235" s="35" t="s">
        <v>39</v>
      </c>
      <c r="H235" s="236">
        <v>1</v>
      </c>
      <c r="I235" s="235">
        <v>630.96</v>
      </c>
      <c r="J235" s="235">
        <v>630.96</v>
      </c>
    </row>
    <row r="236" spans="1:10" ht="25.95" customHeight="1">
      <c r="A236" s="233" t="s">
        <v>410</v>
      </c>
      <c r="B236" s="234" t="s">
        <v>422</v>
      </c>
      <c r="C236" s="233" t="s">
        <v>23</v>
      </c>
      <c r="D236" s="233" t="s">
        <v>421</v>
      </c>
      <c r="E236" s="232" t="s">
        <v>411</v>
      </c>
      <c r="F236" s="232"/>
      <c r="G236" s="231" t="s">
        <v>25</v>
      </c>
      <c r="H236" s="230">
        <v>6</v>
      </c>
      <c r="I236" s="229">
        <v>18.59</v>
      </c>
      <c r="J236" s="229">
        <v>111.54</v>
      </c>
    </row>
    <row r="237" spans="1:10" ht="24" customHeight="1">
      <c r="A237" s="233" t="s">
        <v>410</v>
      </c>
      <c r="B237" s="234" t="s">
        <v>426</v>
      </c>
      <c r="C237" s="233" t="s">
        <v>23</v>
      </c>
      <c r="D237" s="233" t="s">
        <v>425</v>
      </c>
      <c r="E237" s="232" t="s">
        <v>411</v>
      </c>
      <c r="F237" s="232"/>
      <c r="G237" s="231" t="s">
        <v>25</v>
      </c>
      <c r="H237" s="230">
        <v>6</v>
      </c>
      <c r="I237" s="229">
        <v>23.81</v>
      </c>
      <c r="J237" s="229">
        <v>142.86000000000001</v>
      </c>
    </row>
    <row r="238" spans="1:10" ht="25.95" customHeight="1">
      <c r="A238" s="227" t="s">
        <v>406</v>
      </c>
      <c r="B238" s="228" t="s">
        <v>536</v>
      </c>
      <c r="C238" s="227" t="s">
        <v>37</v>
      </c>
      <c r="D238" s="227" t="s">
        <v>535</v>
      </c>
      <c r="E238" s="226" t="s">
        <v>404</v>
      </c>
      <c r="F238" s="226"/>
      <c r="G238" s="225" t="s">
        <v>39</v>
      </c>
      <c r="H238" s="224">
        <v>0.19360920000000001</v>
      </c>
      <c r="I238" s="223">
        <v>1945</v>
      </c>
      <c r="J238" s="223">
        <v>376.56</v>
      </c>
    </row>
    <row r="239" spans="1:10">
      <c r="A239" s="222"/>
      <c r="B239" s="222"/>
      <c r="C239" s="222"/>
      <c r="D239" s="222"/>
      <c r="E239" s="222" t="s">
        <v>403</v>
      </c>
      <c r="F239" s="220">
        <v>171.23999999999998</v>
      </c>
      <c r="G239" s="222" t="s">
        <v>402</v>
      </c>
      <c r="H239" s="220">
        <v>0</v>
      </c>
      <c r="I239" s="222" t="s">
        <v>401</v>
      </c>
      <c r="J239" s="220">
        <v>171.23999999999998</v>
      </c>
    </row>
    <row r="240" spans="1:10">
      <c r="A240" s="222"/>
      <c r="B240" s="222"/>
      <c r="C240" s="222"/>
      <c r="D240" s="222"/>
      <c r="E240" s="222" t="s">
        <v>400</v>
      </c>
      <c r="F240" s="220">
        <v>131.79</v>
      </c>
      <c r="G240" s="222"/>
      <c r="H240" s="221" t="s">
        <v>399</v>
      </c>
      <c r="I240" s="221"/>
      <c r="J240" s="220">
        <v>762.75</v>
      </c>
    </row>
    <row r="241" spans="1:10" ht="30" customHeight="1" thickBot="1">
      <c r="A241" s="215"/>
      <c r="B241" s="215"/>
      <c r="C241" s="215"/>
      <c r="D241" s="215"/>
      <c r="E241" s="215"/>
      <c r="F241" s="215"/>
      <c r="G241" s="215" t="s">
        <v>398</v>
      </c>
      <c r="H241" s="219">
        <v>1</v>
      </c>
      <c r="I241" s="215" t="s">
        <v>397</v>
      </c>
      <c r="J241" s="218">
        <v>762.75</v>
      </c>
    </row>
    <row r="242" spans="1:10" ht="1.05" customHeight="1" thickTop="1">
      <c r="A242" s="217"/>
      <c r="B242" s="217"/>
      <c r="C242" s="217"/>
      <c r="D242" s="217"/>
      <c r="E242" s="217"/>
      <c r="F242" s="217"/>
      <c r="G242" s="217"/>
      <c r="H242" s="217"/>
      <c r="I242" s="217"/>
      <c r="J242" s="217"/>
    </row>
    <row r="243" spans="1:10" ht="24" customHeight="1">
      <c r="A243" s="36" t="s">
        <v>104</v>
      </c>
      <c r="B243" s="36"/>
      <c r="C243" s="36"/>
      <c r="D243" s="36" t="s">
        <v>105</v>
      </c>
      <c r="E243" s="36"/>
      <c r="F243" s="240"/>
      <c r="G243" s="240"/>
      <c r="H243" s="37"/>
      <c r="I243" s="36"/>
      <c r="J243" s="239">
        <v>3209.7</v>
      </c>
    </row>
    <row r="244" spans="1:10" ht="18" customHeight="1">
      <c r="A244" s="39" t="s">
        <v>106</v>
      </c>
      <c r="B244" s="40" t="s">
        <v>7</v>
      </c>
      <c r="C244" s="39" t="s">
        <v>8</v>
      </c>
      <c r="D244" s="39" t="s">
        <v>9</v>
      </c>
      <c r="E244" s="238" t="s">
        <v>429</v>
      </c>
      <c r="F244" s="238"/>
      <c r="G244" s="41" t="s">
        <v>10</v>
      </c>
      <c r="H244" s="40" t="s">
        <v>11</v>
      </c>
      <c r="I244" s="40" t="s">
        <v>12</v>
      </c>
      <c r="J244" s="40" t="s">
        <v>14</v>
      </c>
    </row>
    <row r="245" spans="1:10" ht="39" customHeight="1">
      <c r="A245" s="33" t="s">
        <v>428</v>
      </c>
      <c r="B245" s="34" t="s">
        <v>107</v>
      </c>
      <c r="C245" s="33" t="s">
        <v>23</v>
      </c>
      <c r="D245" s="33" t="s">
        <v>108</v>
      </c>
      <c r="E245" s="237" t="s">
        <v>532</v>
      </c>
      <c r="F245" s="237"/>
      <c r="G245" s="35" t="s">
        <v>39</v>
      </c>
      <c r="H245" s="236">
        <v>1</v>
      </c>
      <c r="I245" s="235">
        <v>695.25</v>
      </c>
      <c r="J245" s="235">
        <v>695.25</v>
      </c>
    </row>
    <row r="246" spans="1:10" ht="25.95" customHeight="1">
      <c r="A246" s="233" t="s">
        <v>410</v>
      </c>
      <c r="B246" s="234" t="s">
        <v>527</v>
      </c>
      <c r="C246" s="233" t="s">
        <v>23</v>
      </c>
      <c r="D246" s="233" t="s">
        <v>526</v>
      </c>
      <c r="E246" s="232" t="s">
        <v>411</v>
      </c>
      <c r="F246" s="232"/>
      <c r="G246" s="231" t="s">
        <v>25</v>
      </c>
      <c r="H246" s="230">
        <v>0.45739999999999997</v>
      </c>
      <c r="I246" s="229">
        <v>22.96</v>
      </c>
      <c r="J246" s="229">
        <v>10.5</v>
      </c>
    </row>
    <row r="247" spans="1:10" ht="25.95" customHeight="1">
      <c r="A247" s="233" t="s">
        <v>410</v>
      </c>
      <c r="B247" s="234" t="s">
        <v>529</v>
      </c>
      <c r="C247" s="233" t="s">
        <v>23</v>
      </c>
      <c r="D247" s="233" t="s">
        <v>528</v>
      </c>
      <c r="E247" s="232" t="s">
        <v>411</v>
      </c>
      <c r="F247" s="232"/>
      <c r="G247" s="231" t="s">
        <v>25</v>
      </c>
      <c r="H247" s="230">
        <v>0.45739999999999997</v>
      </c>
      <c r="I247" s="229">
        <v>18.23</v>
      </c>
      <c r="J247" s="229">
        <v>8.33</v>
      </c>
    </row>
    <row r="248" spans="1:10" ht="39" customHeight="1">
      <c r="A248" s="227" t="s">
        <v>406</v>
      </c>
      <c r="B248" s="228" t="s">
        <v>525</v>
      </c>
      <c r="C248" s="227" t="s">
        <v>23</v>
      </c>
      <c r="D248" s="227" t="s">
        <v>524</v>
      </c>
      <c r="E248" s="226" t="s">
        <v>404</v>
      </c>
      <c r="F248" s="226"/>
      <c r="G248" s="225" t="s">
        <v>39</v>
      </c>
      <c r="H248" s="224">
        <v>2</v>
      </c>
      <c r="I248" s="223">
        <v>0.71</v>
      </c>
      <c r="J248" s="223">
        <v>1.42</v>
      </c>
    </row>
    <row r="249" spans="1:10" ht="25.95" customHeight="1">
      <c r="A249" s="227" t="s">
        <v>406</v>
      </c>
      <c r="B249" s="228" t="s">
        <v>534</v>
      </c>
      <c r="C249" s="227" t="s">
        <v>23</v>
      </c>
      <c r="D249" s="227" t="s">
        <v>533</v>
      </c>
      <c r="E249" s="226" t="s">
        <v>404</v>
      </c>
      <c r="F249" s="226"/>
      <c r="G249" s="225" t="s">
        <v>39</v>
      </c>
      <c r="H249" s="224">
        <v>1</v>
      </c>
      <c r="I249" s="223">
        <v>675</v>
      </c>
      <c r="J249" s="223">
        <v>675</v>
      </c>
    </row>
    <row r="250" spans="1:10">
      <c r="A250" s="222"/>
      <c r="B250" s="222"/>
      <c r="C250" s="222"/>
      <c r="D250" s="222"/>
      <c r="E250" s="222" t="s">
        <v>403</v>
      </c>
      <c r="F250" s="220">
        <v>13.03</v>
      </c>
      <c r="G250" s="222" t="s">
        <v>402</v>
      </c>
      <c r="H250" s="220">
        <v>0</v>
      </c>
      <c r="I250" s="222" t="s">
        <v>401</v>
      </c>
      <c r="J250" s="220">
        <v>13.03</v>
      </c>
    </row>
    <row r="251" spans="1:10">
      <c r="A251" s="222"/>
      <c r="B251" s="222"/>
      <c r="C251" s="222"/>
      <c r="D251" s="222"/>
      <c r="E251" s="222" t="s">
        <v>400</v>
      </c>
      <c r="F251" s="220">
        <v>145.46</v>
      </c>
      <c r="G251" s="222"/>
      <c r="H251" s="221" t="s">
        <v>399</v>
      </c>
      <c r="I251" s="221"/>
      <c r="J251" s="220">
        <v>840.71</v>
      </c>
    </row>
    <row r="252" spans="1:10" ht="30" customHeight="1" thickBot="1">
      <c r="A252" s="215"/>
      <c r="B252" s="215"/>
      <c r="C252" s="215"/>
      <c r="D252" s="215"/>
      <c r="E252" s="215"/>
      <c r="F252" s="215"/>
      <c r="G252" s="215" t="s">
        <v>398</v>
      </c>
      <c r="H252" s="219">
        <v>1</v>
      </c>
      <c r="I252" s="215" t="s">
        <v>397</v>
      </c>
      <c r="J252" s="218">
        <v>840.71</v>
      </c>
    </row>
    <row r="253" spans="1:10" ht="1.05" customHeight="1" thickTop="1">
      <c r="A253" s="217"/>
      <c r="B253" s="217"/>
      <c r="C253" s="217"/>
      <c r="D253" s="217"/>
      <c r="E253" s="217"/>
      <c r="F253" s="217"/>
      <c r="G253" s="217"/>
      <c r="H253" s="217"/>
      <c r="I253" s="217"/>
      <c r="J253" s="217"/>
    </row>
    <row r="254" spans="1:10" ht="18" customHeight="1">
      <c r="A254" s="39" t="s">
        <v>109</v>
      </c>
      <c r="B254" s="40" t="s">
        <v>7</v>
      </c>
      <c r="C254" s="39" t="s">
        <v>8</v>
      </c>
      <c r="D254" s="39" t="s">
        <v>9</v>
      </c>
      <c r="E254" s="238" t="s">
        <v>429</v>
      </c>
      <c r="F254" s="238"/>
      <c r="G254" s="41" t="s">
        <v>10</v>
      </c>
      <c r="H254" s="40" t="s">
        <v>11</v>
      </c>
      <c r="I254" s="40" t="s">
        <v>12</v>
      </c>
      <c r="J254" s="40" t="s">
        <v>14</v>
      </c>
    </row>
    <row r="255" spans="1:10" ht="39" customHeight="1">
      <c r="A255" s="33" t="s">
        <v>428</v>
      </c>
      <c r="B255" s="34" t="s">
        <v>110</v>
      </c>
      <c r="C255" s="33" t="s">
        <v>23</v>
      </c>
      <c r="D255" s="33" t="s">
        <v>111</v>
      </c>
      <c r="E255" s="237" t="s">
        <v>532</v>
      </c>
      <c r="F255" s="237"/>
      <c r="G255" s="35" t="s">
        <v>39</v>
      </c>
      <c r="H255" s="236">
        <v>1</v>
      </c>
      <c r="I255" s="235">
        <v>245.25</v>
      </c>
      <c r="J255" s="235">
        <v>245.25</v>
      </c>
    </row>
    <row r="256" spans="1:10" ht="25.95" customHeight="1">
      <c r="A256" s="233" t="s">
        <v>410</v>
      </c>
      <c r="B256" s="234" t="s">
        <v>527</v>
      </c>
      <c r="C256" s="233" t="s">
        <v>23</v>
      </c>
      <c r="D256" s="233" t="s">
        <v>526</v>
      </c>
      <c r="E256" s="232" t="s">
        <v>411</v>
      </c>
      <c r="F256" s="232"/>
      <c r="G256" s="231" t="s">
        <v>25</v>
      </c>
      <c r="H256" s="230">
        <v>0.45739999999999997</v>
      </c>
      <c r="I256" s="229">
        <v>22.96</v>
      </c>
      <c r="J256" s="229">
        <v>10.5</v>
      </c>
    </row>
    <row r="257" spans="1:10" ht="25.95" customHeight="1">
      <c r="A257" s="233" t="s">
        <v>410</v>
      </c>
      <c r="B257" s="234" t="s">
        <v>529</v>
      </c>
      <c r="C257" s="233" t="s">
        <v>23</v>
      </c>
      <c r="D257" s="233" t="s">
        <v>528</v>
      </c>
      <c r="E257" s="232" t="s">
        <v>411</v>
      </c>
      <c r="F257" s="232"/>
      <c r="G257" s="231" t="s">
        <v>25</v>
      </c>
      <c r="H257" s="230">
        <v>0.45739999999999997</v>
      </c>
      <c r="I257" s="229">
        <v>18.23</v>
      </c>
      <c r="J257" s="229">
        <v>8.33</v>
      </c>
    </row>
    <row r="258" spans="1:10" ht="39" customHeight="1">
      <c r="A258" s="227" t="s">
        <v>406</v>
      </c>
      <c r="B258" s="228" t="s">
        <v>525</v>
      </c>
      <c r="C258" s="227" t="s">
        <v>23</v>
      </c>
      <c r="D258" s="227" t="s">
        <v>524</v>
      </c>
      <c r="E258" s="226" t="s">
        <v>404</v>
      </c>
      <c r="F258" s="226"/>
      <c r="G258" s="225" t="s">
        <v>39</v>
      </c>
      <c r="H258" s="224">
        <v>2</v>
      </c>
      <c r="I258" s="223">
        <v>0.71</v>
      </c>
      <c r="J258" s="223">
        <v>1.42</v>
      </c>
    </row>
    <row r="259" spans="1:10" ht="25.95" customHeight="1">
      <c r="A259" s="227" t="s">
        <v>406</v>
      </c>
      <c r="B259" s="228" t="s">
        <v>531</v>
      </c>
      <c r="C259" s="227" t="s">
        <v>23</v>
      </c>
      <c r="D259" s="227" t="s">
        <v>530</v>
      </c>
      <c r="E259" s="226" t="s">
        <v>404</v>
      </c>
      <c r="F259" s="226"/>
      <c r="G259" s="225" t="s">
        <v>39</v>
      </c>
      <c r="H259" s="224">
        <v>1</v>
      </c>
      <c r="I259" s="223">
        <v>225</v>
      </c>
      <c r="J259" s="223">
        <v>225</v>
      </c>
    </row>
    <row r="260" spans="1:10">
      <c r="A260" s="222"/>
      <c r="B260" s="222"/>
      <c r="C260" s="222"/>
      <c r="D260" s="222"/>
      <c r="E260" s="222" t="s">
        <v>403</v>
      </c>
      <c r="F260" s="220">
        <v>13.03</v>
      </c>
      <c r="G260" s="222" t="s">
        <v>402</v>
      </c>
      <c r="H260" s="220">
        <v>0</v>
      </c>
      <c r="I260" s="222" t="s">
        <v>401</v>
      </c>
      <c r="J260" s="220">
        <v>13.03</v>
      </c>
    </row>
    <row r="261" spans="1:10">
      <c r="A261" s="222"/>
      <c r="B261" s="222"/>
      <c r="C261" s="222"/>
      <c r="D261" s="222"/>
      <c r="E261" s="222" t="s">
        <v>400</v>
      </c>
      <c r="F261" s="220">
        <v>51.28</v>
      </c>
      <c r="G261" s="222"/>
      <c r="H261" s="221" t="s">
        <v>399</v>
      </c>
      <c r="I261" s="221"/>
      <c r="J261" s="220">
        <v>296.52999999999997</v>
      </c>
    </row>
    <row r="262" spans="1:10" ht="30" customHeight="1" thickBot="1">
      <c r="A262" s="215"/>
      <c r="B262" s="215"/>
      <c r="C262" s="215"/>
      <c r="D262" s="215"/>
      <c r="E262" s="215"/>
      <c r="F262" s="215"/>
      <c r="G262" s="215" t="s">
        <v>398</v>
      </c>
      <c r="H262" s="219">
        <v>7</v>
      </c>
      <c r="I262" s="215" t="s">
        <v>397</v>
      </c>
      <c r="J262" s="218">
        <v>2075.71</v>
      </c>
    </row>
    <row r="263" spans="1:10" ht="1.05" customHeight="1" thickTop="1">
      <c r="A263" s="217"/>
      <c r="B263" s="217"/>
      <c r="C263" s="217"/>
      <c r="D263" s="217"/>
      <c r="E263" s="217"/>
      <c r="F263" s="217"/>
      <c r="G263" s="217"/>
      <c r="H263" s="217"/>
      <c r="I263" s="217"/>
      <c r="J263" s="217"/>
    </row>
    <row r="264" spans="1:10" ht="18" customHeight="1">
      <c r="A264" s="39" t="s">
        <v>112</v>
      </c>
      <c r="B264" s="40" t="s">
        <v>7</v>
      </c>
      <c r="C264" s="39" t="s">
        <v>8</v>
      </c>
      <c r="D264" s="39" t="s">
        <v>9</v>
      </c>
      <c r="E264" s="238" t="s">
        <v>429</v>
      </c>
      <c r="F264" s="238"/>
      <c r="G264" s="41" t="s">
        <v>10</v>
      </c>
      <c r="H264" s="40" t="s">
        <v>11</v>
      </c>
      <c r="I264" s="40" t="s">
        <v>12</v>
      </c>
      <c r="J264" s="40" t="s">
        <v>14</v>
      </c>
    </row>
    <row r="265" spans="1:10" ht="24" customHeight="1">
      <c r="A265" s="33" t="s">
        <v>428</v>
      </c>
      <c r="B265" s="34" t="s">
        <v>113</v>
      </c>
      <c r="C265" s="33" t="s">
        <v>37</v>
      </c>
      <c r="D265" s="33" t="s">
        <v>114</v>
      </c>
      <c r="E265" s="237" t="s">
        <v>427</v>
      </c>
      <c r="F265" s="237"/>
      <c r="G265" s="35" t="s">
        <v>39</v>
      </c>
      <c r="H265" s="236">
        <v>1</v>
      </c>
      <c r="I265" s="235">
        <v>20.25</v>
      </c>
      <c r="J265" s="235">
        <v>20.25</v>
      </c>
    </row>
    <row r="266" spans="1:10" ht="25.95" customHeight="1">
      <c r="A266" s="233" t="s">
        <v>410</v>
      </c>
      <c r="B266" s="234" t="s">
        <v>529</v>
      </c>
      <c r="C266" s="233" t="s">
        <v>23</v>
      </c>
      <c r="D266" s="233" t="s">
        <v>528</v>
      </c>
      <c r="E266" s="232" t="s">
        <v>411</v>
      </c>
      <c r="F266" s="232"/>
      <c r="G266" s="231" t="s">
        <v>25</v>
      </c>
      <c r="H266" s="230">
        <v>0.45739999999999997</v>
      </c>
      <c r="I266" s="229">
        <v>18.23</v>
      </c>
      <c r="J266" s="229">
        <v>8.33</v>
      </c>
    </row>
    <row r="267" spans="1:10" ht="25.95" customHeight="1">
      <c r="A267" s="233" t="s">
        <v>410</v>
      </c>
      <c r="B267" s="234" t="s">
        <v>527</v>
      </c>
      <c r="C267" s="233" t="s">
        <v>23</v>
      </c>
      <c r="D267" s="233" t="s">
        <v>526</v>
      </c>
      <c r="E267" s="232" t="s">
        <v>411</v>
      </c>
      <c r="F267" s="232"/>
      <c r="G267" s="231" t="s">
        <v>25</v>
      </c>
      <c r="H267" s="230">
        <v>0.45739999999999997</v>
      </c>
      <c r="I267" s="229">
        <v>22.96</v>
      </c>
      <c r="J267" s="229">
        <v>10.5</v>
      </c>
    </row>
    <row r="268" spans="1:10" ht="39" customHeight="1">
      <c r="A268" s="227" t="s">
        <v>406</v>
      </c>
      <c r="B268" s="228" t="s">
        <v>525</v>
      </c>
      <c r="C268" s="227" t="s">
        <v>23</v>
      </c>
      <c r="D268" s="227" t="s">
        <v>524</v>
      </c>
      <c r="E268" s="226" t="s">
        <v>404</v>
      </c>
      <c r="F268" s="226"/>
      <c r="G268" s="225" t="s">
        <v>39</v>
      </c>
      <c r="H268" s="224">
        <v>2</v>
      </c>
      <c r="I268" s="223">
        <v>0.71</v>
      </c>
      <c r="J268" s="223">
        <v>1.42</v>
      </c>
    </row>
    <row r="269" spans="1:10">
      <c r="A269" s="222"/>
      <c r="B269" s="222"/>
      <c r="C269" s="222"/>
      <c r="D269" s="222"/>
      <c r="E269" s="222" t="s">
        <v>403</v>
      </c>
      <c r="F269" s="220">
        <v>13.03</v>
      </c>
      <c r="G269" s="222" t="s">
        <v>402</v>
      </c>
      <c r="H269" s="220">
        <v>0</v>
      </c>
      <c r="I269" s="222" t="s">
        <v>401</v>
      </c>
      <c r="J269" s="220">
        <v>13.03</v>
      </c>
    </row>
    <row r="270" spans="1:10">
      <c r="A270" s="222"/>
      <c r="B270" s="222"/>
      <c r="C270" s="222"/>
      <c r="D270" s="222"/>
      <c r="E270" s="222" t="s">
        <v>400</v>
      </c>
      <c r="F270" s="220">
        <v>4.1900000000000004</v>
      </c>
      <c r="G270" s="222"/>
      <c r="H270" s="221" t="s">
        <v>399</v>
      </c>
      <c r="I270" s="221"/>
      <c r="J270" s="220">
        <v>24.44</v>
      </c>
    </row>
    <row r="271" spans="1:10" ht="30" customHeight="1" thickBot="1">
      <c r="A271" s="215"/>
      <c r="B271" s="215"/>
      <c r="C271" s="215"/>
      <c r="D271" s="215"/>
      <c r="E271" s="215"/>
      <c r="F271" s="215"/>
      <c r="G271" s="215" t="s">
        <v>398</v>
      </c>
      <c r="H271" s="219">
        <v>12</v>
      </c>
      <c r="I271" s="215" t="s">
        <v>397</v>
      </c>
      <c r="J271" s="218">
        <v>293.27999999999997</v>
      </c>
    </row>
    <row r="272" spans="1:10" ht="1.05" customHeight="1" thickTop="1">
      <c r="A272" s="217"/>
      <c r="B272" s="217"/>
      <c r="C272" s="217"/>
      <c r="D272" s="217"/>
      <c r="E272" s="217"/>
      <c r="F272" s="217"/>
      <c r="G272" s="217"/>
      <c r="H272" s="217"/>
      <c r="I272" s="217"/>
      <c r="J272" s="217"/>
    </row>
    <row r="273" spans="1:10" ht="24" customHeight="1">
      <c r="A273" s="36" t="s">
        <v>115</v>
      </c>
      <c r="B273" s="36"/>
      <c r="C273" s="36"/>
      <c r="D273" s="36" t="s">
        <v>116</v>
      </c>
      <c r="E273" s="36"/>
      <c r="F273" s="240"/>
      <c r="G273" s="240"/>
      <c r="H273" s="37"/>
      <c r="I273" s="36"/>
      <c r="J273" s="239">
        <v>6001.27</v>
      </c>
    </row>
    <row r="274" spans="1:10" ht="18" customHeight="1">
      <c r="A274" s="39" t="s">
        <v>117</v>
      </c>
      <c r="B274" s="40" t="s">
        <v>7</v>
      </c>
      <c r="C274" s="39" t="s">
        <v>8</v>
      </c>
      <c r="D274" s="39" t="s">
        <v>9</v>
      </c>
      <c r="E274" s="238" t="s">
        <v>429</v>
      </c>
      <c r="F274" s="238"/>
      <c r="G274" s="41" t="s">
        <v>10</v>
      </c>
      <c r="H274" s="40" t="s">
        <v>11</v>
      </c>
      <c r="I274" s="40" t="s">
        <v>12</v>
      </c>
      <c r="J274" s="40" t="s">
        <v>14</v>
      </c>
    </row>
    <row r="275" spans="1:10" ht="25.95" customHeight="1">
      <c r="A275" s="33" t="s">
        <v>428</v>
      </c>
      <c r="B275" s="34" t="s">
        <v>118</v>
      </c>
      <c r="C275" s="33" t="s">
        <v>37</v>
      </c>
      <c r="D275" s="33" t="s">
        <v>119</v>
      </c>
      <c r="E275" s="237" t="s">
        <v>427</v>
      </c>
      <c r="F275" s="237"/>
      <c r="G275" s="35" t="s">
        <v>39</v>
      </c>
      <c r="H275" s="236">
        <v>1</v>
      </c>
      <c r="I275" s="235">
        <v>55.93</v>
      </c>
      <c r="J275" s="235">
        <v>55.93</v>
      </c>
    </row>
    <row r="276" spans="1:10" ht="25.95" customHeight="1">
      <c r="A276" s="233" t="s">
        <v>410</v>
      </c>
      <c r="B276" s="234" t="s">
        <v>523</v>
      </c>
      <c r="C276" s="233" t="s">
        <v>23</v>
      </c>
      <c r="D276" s="233" t="s">
        <v>522</v>
      </c>
      <c r="E276" s="232" t="s">
        <v>411</v>
      </c>
      <c r="F276" s="232"/>
      <c r="G276" s="231" t="s">
        <v>25</v>
      </c>
      <c r="H276" s="230">
        <v>1</v>
      </c>
      <c r="I276" s="229">
        <v>18.64</v>
      </c>
      <c r="J276" s="229">
        <v>18.64</v>
      </c>
    </row>
    <row r="277" spans="1:10" ht="52.05" customHeight="1">
      <c r="A277" s="227" t="s">
        <v>406</v>
      </c>
      <c r="B277" s="228" t="s">
        <v>521</v>
      </c>
      <c r="C277" s="227" t="s">
        <v>23</v>
      </c>
      <c r="D277" s="227" t="s">
        <v>520</v>
      </c>
      <c r="E277" s="226" t="s">
        <v>404</v>
      </c>
      <c r="F277" s="226"/>
      <c r="G277" s="225" t="s">
        <v>39</v>
      </c>
      <c r="H277" s="224">
        <v>1</v>
      </c>
      <c r="I277" s="223">
        <v>37.29</v>
      </c>
      <c r="J277" s="223">
        <v>37.29</v>
      </c>
    </row>
    <row r="278" spans="1:10">
      <c r="A278" s="222"/>
      <c r="B278" s="222"/>
      <c r="C278" s="222"/>
      <c r="D278" s="222"/>
      <c r="E278" s="222" t="s">
        <v>403</v>
      </c>
      <c r="F278" s="220">
        <v>11.85</v>
      </c>
      <c r="G278" s="222" t="s">
        <v>402</v>
      </c>
      <c r="H278" s="220">
        <v>0</v>
      </c>
      <c r="I278" s="222" t="s">
        <v>401</v>
      </c>
      <c r="J278" s="220">
        <v>11.85</v>
      </c>
    </row>
    <row r="279" spans="1:10">
      <c r="A279" s="222"/>
      <c r="B279" s="222"/>
      <c r="C279" s="222"/>
      <c r="D279" s="222"/>
      <c r="E279" s="222" t="s">
        <v>400</v>
      </c>
      <c r="F279" s="220">
        <v>11.5</v>
      </c>
      <c r="G279" s="222"/>
      <c r="H279" s="221" t="s">
        <v>399</v>
      </c>
      <c r="I279" s="221"/>
      <c r="J279" s="220">
        <v>67.430000000000007</v>
      </c>
    </row>
    <row r="280" spans="1:10" ht="30" customHeight="1" thickBot="1">
      <c r="A280" s="215"/>
      <c r="B280" s="215"/>
      <c r="C280" s="215"/>
      <c r="D280" s="215"/>
      <c r="E280" s="215"/>
      <c r="F280" s="215"/>
      <c r="G280" s="215" t="s">
        <v>398</v>
      </c>
      <c r="H280" s="219">
        <v>89</v>
      </c>
      <c r="I280" s="215" t="s">
        <v>397</v>
      </c>
      <c r="J280" s="218">
        <v>6001.27</v>
      </c>
    </row>
    <row r="281" spans="1:10" ht="1.05" customHeight="1" thickTop="1">
      <c r="A281" s="217"/>
      <c r="B281" s="217"/>
      <c r="C281" s="217"/>
      <c r="D281" s="217"/>
      <c r="E281" s="217"/>
      <c r="F281" s="217"/>
      <c r="G281" s="217"/>
      <c r="H281" s="217"/>
      <c r="I281" s="217"/>
      <c r="J281" s="217"/>
    </row>
    <row r="282" spans="1:10" ht="24" customHeight="1">
      <c r="A282" s="36" t="s">
        <v>120</v>
      </c>
      <c r="B282" s="36"/>
      <c r="C282" s="36"/>
      <c r="D282" s="36" t="s">
        <v>121</v>
      </c>
      <c r="E282" s="36"/>
      <c r="F282" s="240"/>
      <c r="G282" s="240"/>
      <c r="H282" s="37"/>
      <c r="I282" s="36"/>
      <c r="J282" s="239">
        <v>72154.570000000007</v>
      </c>
    </row>
    <row r="283" spans="1:10" ht="18" customHeight="1">
      <c r="A283" s="39" t="s">
        <v>122</v>
      </c>
      <c r="B283" s="40" t="s">
        <v>7</v>
      </c>
      <c r="C283" s="39" t="s">
        <v>8</v>
      </c>
      <c r="D283" s="39" t="s">
        <v>9</v>
      </c>
      <c r="E283" s="238" t="s">
        <v>429</v>
      </c>
      <c r="F283" s="238"/>
      <c r="G283" s="41" t="s">
        <v>10</v>
      </c>
      <c r="H283" s="40" t="s">
        <v>11</v>
      </c>
      <c r="I283" s="40" t="s">
        <v>12</v>
      </c>
      <c r="J283" s="40" t="s">
        <v>14</v>
      </c>
    </row>
    <row r="284" spans="1:10" ht="25.95" customHeight="1">
      <c r="A284" s="33" t="s">
        <v>428</v>
      </c>
      <c r="B284" s="34" t="s">
        <v>123</v>
      </c>
      <c r="C284" s="33" t="s">
        <v>37</v>
      </c>
      <c r="D284" s="33" t="s">
        <v>124</v>
      </c>
      <c r="E284" s="237" t="s">
        <v>411</v>
      </c>
      <c r="F284" s="237"/>
      <c r="G284" s="35" t="s">
        <v>39</v>
      </c>
      <c r="H284" s="236">
        <v>1</v>
      </c>
      <c r="I284" s="235">
        <v>16129.39</v>
      </c>
      <c r="J284" s="235">
        <v>16129.39</v>
      </c>
    </row>
    <row r="285" spans="1:10" ht="24" customHeight="1">
      <c r="A285" s="227" t="s">
        <v>406</v>
      </c>
      <c r="B285" s="228" t="s">
        <v>519</v>
      </c>
      <c r="C285" s="227" t="s">
        <v>37</v>
      </c>
      <c r="D285" s="227" t="s">
        <v>518</v>
      </c>
      <c r="E285" s="226" t="s">
        <v>404</v>
      </c>
      <c r="F285" s="226"/>
      <c r="G285" s="225" t="s">
        <v>39</v>
      </c>
      <c r="H285" s="224">
        <v>0.62561679999999997</v>
      </c>
      <c r="I285" s="223">
        <v>13153.5</v>
      </c>
      <c r="J285" s="223">
        <v>8229.0499999999993</v>
      </c>
    </row>
    <row r="286" spans="1:10" ht="24" customHeight="1">
      <c r="A286" s="227" t="s">
        <v>406</v>
      </c>
      <c r="B286" s="228" t="s">
        <v>517</v>
      </c>
      <c r="C286" s="227" t="s">
        <v>37</v>
      </c>
      <c r="D286" s="227" t="s">
        <v>516</v>
      </c>
      <c r="E286" s="226" t="s">
        <v>404</v>
      </c>
      <c r="F286" s="226"/>
      <c r="G286" s="225" t="s">
        <v>39</v>
      </c>
      <c r="H286" s="224">
        <v>1.5404899000000001</v>
      </c>
      <c r="I286" s="223">
        <v>1558.17</v>
      </c>
      <c r="J286" s="223">
        <v>2400.34</v>
      </c>
    </row>
    <row r="287" spans="1:10" ht="24" customHeight="1">
      <c r="A287" s="227" t="s">
        <v>406</v>
      </c>
      <c r="B287" s="228" t="s">
        <v>515</v>
      </c>
      <c r="C287" s="227" t="s">
        <v>37</v>
      </c>
      <c r="D287" s="227" t="s">
        <v>514</v>
      </c>
      <c r="E287" s="226" t="s">
        <v>477</v>
      </c>
      <c r="F287" s="226"/>
      <c r="G287" s="225" t="s">
        <v>39</v>
      </c>
      <c r="H287" s="224">
        <v>1</v>
      </c>
      <c r="I287" s="223">
        <v>5500</v>
      </c>
      <c r="J287" s="223">
        <v>5500</v>
      </c>
    </row>
    <row r="288" spans="1:10">
      <c r="A288" s="222"/>
      <c r="B288" s="222"/>
      <c r="C288" s="222"/>
      <c r="D288" s="222"/>
      <c r="E288" s="222" t="s">
        <v>403</v>
      </c>
      <c r="F288" s="220">
        <v>5500</v>
      </c>
      <c r="G288" s="222" t="s">
        <v>402</v>
      </c>
      <c r="H288" s="220">
        <v>0</v>
      </c>
      <c r="I288" s="222" t="s">
        <v>401</v>
      </c>
      <c r="J288" s="220">
        <v>5500</v>
      </c>
    </row>
    <row r="289" spans="1:10">
      <c r="A289" s="222"/>
      <c r="B289" s="222"/>
      <c r="C289" s="222"/>
      <c r="D289" s="222"/>
      <c r="E289" s="222" t="s">
        <v>400</v>
      </c>
      <c r="F289" s="220">
        <v>3783.97</v>
      </c>
      <c r="G289" s="222"/>
      <c r="H289" s="221" t="s">
        <v>399</v>
      </c>
      <c r="I289" s="221"/>
      <c r="J289" s="220">
        <v>19913.36</v>
      </c>
    </row>
    <row r="290" spans="1:10" ht="30" customHeight="1" thickBot="1">
      <c r="A290" s="215"/>
      <c r="B290" s="215"/>
      <c r="C290" s="215"/>
      <c r="D290" s="215"/>
      <c r="E290" s="215"/>
      <c r="F290" s="215"/>
      <c r="G290" s="215" t="s">
        <v>398</v>
      </c>
      <c r="H290" s="219">
        <v>1</v>
      </c>
      <c r="I290" s="215" t="s">
        <v>397</v>
      </c>
      <c r="J290" s="218">
        <v>19913.36</v>
      </c>
    </row>
    <row r="291" spans="1:10" ht="1.05" customHeight="1" thickTop="1">
      <c r="A291" s="217"/>
      <c r="B291" s="217"/>
      <c r="C291" s="217"/>
      <c r="D291" s="217"/>
      <c r="E291" s="217"/>
      <c r="F291" s="217"/>
      <c r="G291" s="217"/>
      <c r="H291" s="217"/>
      <c r="I291" s="217"/>
      <c r="J291" s="217"/>
    </row>
    <row r="292" spans="1:10" ht="18" customHeight="1">
      <c r="A292" s="39" t="s">
        <v>125</v>
      </c>
      <c r="B292" s="40" t="s">
        <v>7</v>
      </c>
      <c r="C292" s="39" t="s">
        <v>8</v>
      </c>
      <c r="D292" s="39" t="s">
        <v>9</v>
      </c>
      <c r="E292" s="238" t="s">
        <v>429</v>
      </c>
      <c r="F292" s="238"/>
      <c r="G292" s="41" t="s">
        <v>10</v>
      </c>
      <c r="H292" s="40" t="s">
        <v>11</v>
      </c>
      <c r="I292" s="40" t="s">
        <v>12</v>
      </c>
      <c r="J292" s="40" t="s">
        <v>14</v>
      </c>
    </row>
    <row r="293" spans="1:10" ht="25.95" customHeight="1">
      <c r="A293" s="33" t="s">
        <v>428</v>
      </c>
      <c r="B293" s="34" t="s">
        <v>126</v>
      </c>
      <c r="C293" s="33" t="s">
        <v>37</v>
      </c>
      <c r="D293" s="33" t="s">
        <v>127</v>
      </c>
      <c r="E293" s="237" t="s">
        <v>427</v>
      </c>
      <c r="F293" s="237"/>
      <c r="G293" s="35" t="s">
        <v>39</v>
      </c>
      <c r="H293" s="236">
        <v>1</v>
      </c>
      <c r="I293" s="235">
        <v>607.35</v>
      </c>
      <c r="J293" s="235">
        <v>607.35</v>
      </c>
    </row>
    <row r="294" spans="1:10" ht="25.95" customHeight="1">
      <c r="A294" s="227" t="s">
        <v>406</v>
      </c>
      <c r="B294" s="228" t="s">
        <v>513</v>
      </c>
      <c r="C294" s="227" t="s">
        <v>37</v>
      </c>
      <c r="D294" s="227" t="s">
        <v>512</v>
      </c>
      <c r="E294" s="226">
        <v>0</v>
      </c>
      <c r="F294" s="226"/>
      <c r="G294" s="225" t="s">
        <v>39</v>
      </c>
      <c r="H294" s="224">
        <v>1.0148817000000001</v>
      </c>
      <c r="I294" s="223">
        <v>568.89</v>
      </c>
      <c r="J294" s="223">
        <v>577.35</v>
      </c>
    </row>
    <row r="295" spans="1:10" ht="25.95" customHeight="1">
      <c r="A295" s="227" t="s">
        <v>406</v>
      </c>
      <c r="B295" s="228" t="s">
        <v>507</v>
      </c>
      <c r="C295" s="227" t="s">
        <v>37</v>
      </c>
      <c r="D295" s="227" t="s">
        <v>506</v>
      </c>
      <c r="E295" s="226" t="s">
        <v>477</v>
      </c>
      <c r="F295" s="226"/>
      <c r="G295" s="225" t="s">
        <v>39</v>
      </c>
      <c r="H295" s="224">
        <v>1</v>
      </c>
      <c r="I295" s="223">
        <v>30</v>
      </c>
      <c r="J295" s="223">
        <v>30</v>
      </c>
    </row>
    <row r="296" spans="1:10">
      <c r="A296" s="222"/>
      <c r="B296" s="222"/>
      <c r="C296" s="222"/>
      <c r="D296" s="222"/>
      <c r="E296" s="222" t="s">
        <v>403</v>
      </c>
      <c r="F296" s="220">
        <v>30</v>
      </c>
      <c r="G296" s="222" t="s">
        <v>402</v>
      </c>
      <c r="H296" s="220">
        <v>0</v>
      </c>
      <c r="I296" s="222" t="s">
        <v>401</v>
      </c>
      <c r="J296" s="220">
        <v>30</v>
      </c>
    </row>
    <row r="297" spans="1:10">
      <c r="A297" s="222"/>
      <c r="B297" s="222"/>
      <c r="C297" s="222"/>
      <c r="D297" s="222"/>
      <c r="E297" s="222" t="s">
        <v>400</v>
      </c>
      <c r="F297" s="220">
        <v>8.5</v>
      </c>
      <c r="G297" s="222"/>
      <c r="H297" s="221" t="s">
        <v>399</v>
      </c>
      <c r="I297" s="221"/>
      <c r="J297" s="220">
        <v>615.85</v>
      </c>
    </row>
    <row r="298" spans="1:10" ht="30" customHeight="1" thickBot="1">
      <c r="A298" s="215"/>
      <c r="B298" s="215"/>
      <c r="C298" s="215"/>
      <c r="D298" s="215"/>
      <c r="E298" s="215"/>
      <c r="F298" s="215"/>
      <c r="G298" s="215" t="s">
        <v>398</v>
      </c>
      <c r="H298" s="219">
        <v>10</v>
      </c>
      <c r="I298" s="215" t="s">
        <v>397</v>
      </c>
      <c r="J298" s="218">
        <v>6158.5</v>
      </c>
    </row>
    <row r="299" spans="1:10" ht="1.05" customHeight="1" thickTop="1">
      <c r="A299" s="217"/>
      <c r="B299" s="217"/>
      <c r="C299" s="217"/>
      <c r="D299" s="217"/>
      <c r="E299" s="217"/>
      <c r="F299" s="217"/>
      <c r="G299" s="217"/>
      <c r="H299" s="217"/>
      <c r="I299" s="217"/>
      <c r="J299" s="217"/>
    </row>
    <row r="300" spans="1:10" ht="18" customHeight="1">
      <c r="A300" s="39" t="s">
        <v>129</v>
      </c>
      <c r="B300" s="40" t="s">
        <v>7</v>
      </c>
      <c r="C300" s="39" t="s">
        <v>8</v>
      </c>
      <c r="D300" s="39" t="s">
        <v>9</v>
      </c>
      <c r="E300" s="238" t="s">
        <v>429</v>
      </c>
      <c r="F300" s="238"/>
      <c r="G300" s="41" t="s">
        <v>10</v>
      </c>
      <c r="H300" s="40" t="s">
        <v>11</v>
      </c>
      <c r="I300" s="40" t="s">
        <v>12</v>
      </c>
      <c r="J300" s="40" t="s">
        <v>14</v>
      </c>
    </row>
    <row r="301" spans="1:10" ht="25.95" customHeight="1">
      <c r="A301" s="33" t="s">
        <v>428</v>
      </c>
      <c r="B301" s="34" t="s">
        <v>130</v>
      </c>
      <c r="C301" s="33" t="s">
        <v>37</v>
      </c>
      <c r="D301" s="33" t="s">
        <v>131</v>
      </c>
      <c r="E301" s="237" t="s">
        <v>427</v>
      </c>
      <c r="F301" s="237"/>
      <c r="G301" s="35" t="s">
        <v>39</v>
      </c>
      <c r="H301" s="236">
        <v>1</v>
      </c>
      <c r="I301" s="235">
        <v>601.35</v>
      </c>
      <c r="J301" s="235">
        <v>601.35</v>
      </c>
    </row>
    <row r="302" spans="1:10" ht="25.95" customHeight="1">
      <c r="A302" s="227" t="s">
        <v>406</v>
      </c>
      <c r="B302" s="228" t="s">
        <v>511</v>
      </c>
      <c r="C302" s="227" t="s">
        <v>37</v>
      </c>
      <c r="D302" s="227" t="s">
        <v>510</v>
      </c>
      <c r="E302" s="226">
        <v>0</v>
      </c>
      <c r="F302" s="226"/>
      <c r="G302" s="225" t="s">
        <v>39</v>
      </c>
      <c r="H302" s="224">
        <v>0.42447499999999999</v>
      </c>
      <c r="I302" s="223">
        <v>1346.02</v>
      </c>
      <c r="J302" s="223">
        <v>571.35</v>
      </c>
    </row>
    <row r="303" spans="1:10" ht="25.95" customHeight="1">
      <c r="A303" s="227" t="s">
        <v>406</v>
      </c>
      <c r="B303" s="228" t="s">
        <v>507</v>
      </c>
      <c r="C303" s="227" t="s">
        <v>37</v>
      </c>
      <c r="D303" s="227" t="s">
        <v>506</v>
      </c>
      <c r="E303" s="226" t="s">
        <v>477</v>
      </c>
      <c r="F303" s="226"/>
      <c r="G303" s="225" t="s">
        <v>39</v>
      </c>
      <c r="H303" s="224">
        <v>1</v>
      </c>
      <c r="I303" s="223">
        <v>30</v>
      </c>
      <c r="J303" s="223">
        <v>30</v>
      </c>
    </row>
    <row r="304" spans="1:10">
      <c r="A304" s="222"/>
      <c r="B304" s="222"/>
      <c r="C304" s="222"/>
      <c r="D304" s="222"/>
      <c r="E304" s="222" t="s">
        <v>403</v>
      </c>
      <c r="F304" s="220">
        <v>30</v>
      </c>
      <c r="G304" s="222" t="s">
        <v>402</v>
      </c>
      <c r="H304" s="220">
        <v>0</v>
      </c>
      <c r="I304" s="222" t="s">
        <v>401</v>
      </c>
      <c r="J304" s="220">
        <v>30</v>
      </c>
    </row>
    <row r="305" spans="1:10">
      <c r="A305" s="222"/>
      <c r="B305" s="222"/>
      <c r="C305" s="222"/>
      <c r="D305" s="222"/>
      <c r="E305" s="222" t="s">
        <v>400</v>
      </c>
      <c r="F305" s="220">
        <v>8.5</v>
      </c>
      <c r="G305" s="222"/>
      <c r="H305" s="221" t="s">
        <v>399</v>
      </c>
      <c r="I305" s="221"/>
      <c r="J305" s="220">
        <v>609.85</v>
      </c>
    </row>
    <row r="306" spans="1:10" ht="30" customHeight="1" thickBot="1">
      <c r="A306" s="215"/>
      <c r="B306" s="215"/>
      <c r="C306" s="215"/>
      <c r="D306" s="215"/>
      <c r="E306" s="215"/>
      <c r="F306" s="215"/>
      <c r="G306" s="215" t="s">
        <v>398</v>
      </c>
      <c r="H306" s="219">
        <v>10</v>
      </c>
      <c r="I306" s="215" t="s">
        <v>397</v>
      </c>
      <c r="J306" s="218">
        <v>6098.5</v>
      </c>
    </row>
    <row r="307" spans="1:10" ht="1.05" customHeight="1" thickTop="1">
      <c r="A307" s="217"/>
      <c r="B307" s="217"/>
      <c r="C307" s="217"/>
      <c r="D307" s="217"/>
      <c r="E307" s="217"/>
      <c r="F307" s="217"/>
      <c r="G307" s="217"/>
      <c r="H307" s="217"/>
      <c r="I307" s="217"/>
      <c r="J307" s="217"/>
    </row>
    <row r="308" spans="1:10" ht="18" customHeight="1">
      <c r="A308" s="39" t="s">
        <v>132</v>
      </c>
      <c r="B308" s="40" t="s">
        <v>7</v>
      </c>
      <c r="C308" s="39" t="s">
        <v>8</v>
      </c>
      <c r="D308" s="39" t="s">
        <v>9</v>
      </c>
      <c r="E308" s="238" t="s">
        <v>429</v>
      </c>
      <c r="F308" s="238"/>
      <c r="G308" s="41" t="s">
        <v>10</v>
      </c>
      <c r="H308" s="40" t="s">
        <v>11</v>
      </c>
      <c r="I308" s="40" t="s">
        <v>12</v>
      </c>
      <c r="J308" s="40" t="s">
        <v>14</v>
      </c>
    </row>
    <row r="309" spans="1:10" ht="25.95" customHeight="1">
      <c r="A309" s="33" t="s">
        <v>428</v>
      </c>
      <c r="B309" s="34" t="s">
        <v>133</v>
      </c>
      <c r="C309" s="33" t="s">
        <v>37</v>
      </c>
      <c r="D309" s="33" t="s">
        <v>134</v>
      </c>
      <c r="E309" s="237" t="s">
        <v>427</v>
      </c>
      <c r="F309" s="237"/>
      <c r="G309" s="35" t="s">
        <v>39</v>
      </c>
      <c r="H309" s="236">
        <v>1</v>
      </c>
      <c r="I309" s="235">
        <v>630.52</v>
      </c>
      <c r="J309" s="235">
        <v>630.52</v>
      </c>
    </row>
    <row r="310" spans="1:10" ht="25.95" customHeight="1">
      <c r="A310" s="227" t="s">
        <v>406</v>
      </c>
      <c r="B310" s="228" t="s">
        <v>509</v>
      </c>
      <c r="C310" s="227" t="s">
        <v>37</v>
      </c>
      <c r="D310" s="227" t="s">
        <v>508</v>
      </c>
      <c r="E310" s="226">
        <v>0</v>
      </c>
      <c r="F310" s="226"/>
      <c r="G310" s="225" t="s">
        <v>39</v>
      </c>
      <c r="H310" s="224">
        <v>1.4453997999999999</v>
      </c>
      <c r="I310" s="223">
        <v>415.47</v>
      </c>
      <c r="J310" s="223">
        <v>600.52</v>
      </c>
    </row>
    <row r="311" spans="1:10" ht="25.95" customHeight="1">
      <c r="A311" s="227" t="s">
        <v>406</v>
      </c>
      <c r="B311" s="228" t="s">
        <v>507</v>
      </c>
      <c r="C311" s="227" t="s">
        <v>37</v>
      </c>
      <c r="D311" s="227" t="s">
        <v>506</v>
      </c>
      <c r="E311" s="226" t="s">
        <v>477</v>
      </c>
      <c r="F311" s="226"/>
      <c r="G311" s="225" t="s">
        <v>128</v>
      </c>
      <c r="H311" s="224">
        <v>1</v>
      </c>
      <c r="I311" s="223">
        <v>30</v>
      </c>
      <c r="J311" s="223">
        <v>30</v>
      </c>
    </row>
    <row r="312" spans="1:10">
      <c r="A312" s="222"/>
      <c r="B312" s="222"/>
      <c r="C312" s="222"/>
      <c r="D312" s="222"/>
      <c r="E312" s="222" t="s">
        <v>403</v>
      </c>
      <c r="F312" s="220">
        <v>30</v>
      </c>
      <c r="G312" s="222" t="s">
        <v>402</v>
      </c>
      <c r="H312" s="220">
        <v>0</v>
      </c>
      <c r="I312" s="222" t="s">
        <v>401</v>
      </c>
      <c r="J312" s="220">
        <v>30</v>
      </c>
    </row>
    <row r="313" spans="1:10">
      <c r="A313" s="222"/>
      <c r="B313" s="222"/>
      <c r="C313" s="222"/>
      <c r="D313" s="222"/>
      <c r="E313" s="222" t="s">
        <v>400</v>
      </c>
      <c r="F313" s="220">
        <v>8.5</v>
      </c>
      <c r="G313" s="222"/>
      <c r="H313" s="221" t="s">
        <v>399</v>
      </c>
      <c r="I313" s="221"/>
      <c r="J313" s="220">
        <v>639.02</v>
      </c>
    </row>
    <row r="314" spans="1:10" ht="30" customHeight="1" thickBot="1">
      <c r="A314" s="215"/>
      <c r="B314" s="215"/>
      <c r="C314" s="215"/>
      <c r="D314" s="215"/>
      <c r="E314" s="215"/>
      <c r="F314" s="215"/>
      <c r="G314" s="215" t="s">
        <v>398</v>
      </c>
      <c r="H314" s="219">
        <v>60</v>
      </c>
      <c r="I314" s="215" t="s">
        <v>397</v>
      </c>
      <c r="J314" s="218">
        <v>38341.199999999997</v>
      </c>
    </row>
    <row r="315" spans="1:10" ht="1.05" customHeight="1" thickTop="1">
      <c r="A315" s="217"/>
      <c r="B315" s="217"/>
      <c r="C315" s="217"/>
      <c r="D315" s="217"/>
      <c r="E315" s="217"/>
      <c r="F315" s="217"/>
      <c r="G315" s="217"/>
      <c r="H315" s="217"/>
      <c r="I315" s="217"/>
      <c r="J315" s="217"/>
    </row>
    <row r="316" spans="1:10" ht="18" customHeight="1">
      <c r="A316" s="39" t="s">
        <v>135</v>
      </c>
      <c r="B316" s="40" t="s">
        <v>7</v>
      </c>
      <c r="C316" s="39" t="s">
        <v>8</v>
      </c>
      <c r="D316" s="39" t="s">
        <v>9</v>
      </c>
      <c r="E316" s="238" t="s">
        <v>429</v>
      </c>
      <c r="F316" s="238"/>
      <c r="G316" s="41" t="s">
        <v>10</v>
      </c>
      <c r="H316" s="40" t="s">
        <v>11</v>
      </c>
      <c r="I316" s="40" t="s">
        <v>12</v>
      </c>
      <c r="J316" s="40" t="s">
        <v>14</v>
      </c>
    </row>
    <row r="317" spans="1:10" ht="24" customHeight="1">
      <c r="A317" s="33" t="s">
        <v>428</v>
      </c>
      <c r="B317" s="34" t="s">
        <v>136</v>
      </c>
      <c r="C317" s="33" t="s">
        <v>37</v>
      </c>
      <c r="D317" s="33" t="s">
        <v>137</v>
      </c>
      <c r="E317" s="237" t="s">
        <v>505</v>
      </c>
      <c r="F317" s="237"/>
      <c r="G317" s="35" t="s">
        <v>39</v>
      </c>
      <c r="H317" s="236">
        <v>1</v>
      </c>
      <c r="I317" s="235">
        <v>1356.21</v>
      </c>
      <c r="J317" s="235">
        <v>1356.21</v>
      </c>
    </row>
    <row r="318" spans="1:10" ht="24" customHeight="1">
      <c r="A318" s="227" t="s">
        <v>406</v>
      </c>
      <c r="B318" s="228" t="s">
        <v>504</v>
      </c>
      <c r="C318" s="227" t="s">
        <v>37</v>
      </c>
      <c r="D318" s="227" t="s">
        <v>229</v>
      </c>
      <c r="E318" s="226" t="s">
        <v>482</v>
      </c>
      <c r="F318" s="226"/>
      <c r="G318" s="225" t="s">
        <v>39</v>
      </c>
      <c r="H318" s="224">
        <v>2.3815151999999999</v>
      </c>
      <c r="I318" s="223">
        <v>552.67999999999995</v>
      </c>
      <c r="J318" s="223">
        <v>1316.21</v>
      </c>
    </row>
    <row r="319" spans="1:10" ht="25.95" customHeight="1">
      <c r="A319" s="227" t="s">
        <v>406</v>
      </c>
      <c r="B319" s="228" t="s">
        <v>503</v>
      </c>
      <c r="C319" s="227" t="s">
        <v>37</v>
      </c>
      <c r="D319" s="227" t="s">
        <v>502</v>
      </c>
      <c r="E319" s="226" t="s">
        <v>477</v>
      </c>
      <c r="F319" s="226"/>
      <c r="G319" s="225" t="s">
        <v>39</v>
      </c>
      <c r="H319" s="224">
        <v>1</v>
      </c>
      <c r="I319" s="223">
        <v>40</v>
      </c>
      <c r="J319" s="223">
        <v>40</v>
      </c>
    </row>
    <row r="320" spans="1:10">
      <c r="A320" s="222"/>
      <c r="B320" s="222"/>
      <c r="C320" s="222"/>
      <c r="D320" s="222"/>
      <c r="E320" s="222" t="s">
        <v>403</v>
      </c>
      <c r="F320" s="220">
        <v>40</v>
      </c>
      <c r="G320" s="222" t="s">
        <v>402</v>
      </c>
      <c r="H320" s="220">
        <v>0</v>
      </c>
      <c r="I320" s="222" t="s">
        <v>401</v>
      </c>
      <c r="J320" s="220">
        <v>40</v>
      </c>
    </row>
    <row r="321" spans="1:10">
      <c r="A321" s="222"/>
      <c r="B321" s="222"/>
      <c r="C321" s="222"/>
      <c r="D321" s="222"/>
      <c r="E321" s="222" t="s">
        <v>400</v>
      </c>
      <c r="F321" s="220">
        <v>286.8</v>
      </c>
      <c r="G321" s="222"/>
      <c r="H321" s="221" t="s">
        <v>399</v>
      </c>
      <c r="I321" s="221"/>
      <c r="J321" s="220">
        <v>1643.01</v>
      </c>
    </row>
    <row r="322" spans="1:10" ht="30" customHeight="1" thickBot="1">
      <c r="A322" s="215"/>
      <c r="B322" s="215"/>
      <c r="C322" s="215"/>
      <c r="D322" s="215"/>
      <c r="E322" s="215"/>
      <c r="F322" s="215"/>
      <c r="G322" s="215" t="s">
        <v>398</v>
      </c>
      <c r="H322" s="219">
        <v>1</v>
      </c>
      <c r="I322" s="215" t="s">
        <v>397</v>
      </c>
      <c r="J322" s="218">
        <v>1643.01</v>
      </c>
    </row>
    <row r="323" spans="1:10" ht="1.05" customHeight="1" thickTop="1">
      <c r="A323" s="217"/>
      <c r="B323" s="217"/>
      <c r="C323" s="217"/>
      <c r="D323" s="217"/>
      <c r="E323" s="217"/>
      <c r="F323" s="217"/>
      <c r="G323" s="217"/>
      <c r="H323" s="217"/>
      <c r="I323" s="217"/>
      <c r="J323" s="217"/>
    </row>
    <row r="324" spans="1:10" ht="24" customHeight="1">
      <c r="A324" s="36" t="s">
        <v>138</v>
      </c>
      <c r="B324" s="36"/>
      <c r="C324" s="36"/>
      <c r="D324" s="36" t="s">
        <v>139</v>
      </c>
      <c r="E324" s="36"/>
      <c r="F324" s="240"/>
      <c r="G324" s="240"/>
      <c r="H324" s="37"/>
      <c r="I324" s="36"/>
      <c r="J324" s="239">
        <v>2830.43</v>
      </c>
    </row>
    <row r="325" spans="1:10" ht="18" customHeight="1">
      <c r="A325" s="39" t="s">
        <v>140</v>
      </c>
      <c r="B325" s="40" t="s">
        <v>7</v>
      </c>
      <c r="C325" s="39" t="s">
        <v>8</v>
      </c>
      <c r="D325" s="39" t="s">
        <v>9</v>
      </c>
      <c r="E325" s="238" t="s">
        <v>429</v>
      </c>
      <c r="F325" s="238"/>
      <c r="G325" s="41" t="s">
        <v>10</v>
      </c>
      <c r="H325" s="40" t="s">
        <v>11</v>
      </c>
      <c r="I325" s="40" t="s">
        <v>12</v>
      </c>
      <c r="J325" s="40" t="s">
        <v>14</v>
      </c>
    </row>
    <row r="326" spans="1:10" ht="39" customHeight="1">
      <c r="A326" s="33" t="s">
        <v>428</v>
      </c>
      <c r="B326" s="34" t="s">
        <v>141</v>
      </c>
      <c r="C326" s="33" t="s">
        <v>23</v>
      </c>
      <c r="D326" s="33" t="s">
        <v>142</v>
      </c>
      <c r="E326" s="237" t="s">
        <v>407</v>
      </c>
      <c r="F326" s="237"/>
      <c r="G326" s="35" t="s">
        <v>55</v>
      </c>
      <c r="H326" s="236">
        <v>1</v>
      </c>
      <c r="I326" s="235">
        <v>9.1199999999999992</v>
      </c>
      <c r="J326" s="235">
        <v>9.1199999999999992</v>
      </c>
    </row>
    <row r="327" spans="1:10" ht="64.95" customHeight="1">
      <c r="A327" s="233" t="s">
        <v>410</v>
      </c>
      <c r="B327" s="234" t="s">
        <v>501</v>
      </c>
      <c r="C327" s="233" t="s">
        <v>23</v>
      </c>
      <c r="D327" s="233" t="s">
        <v>500</v>
      </c>
      <c r="E327" s="232" t="s">
        <v>499</v>
      </c>
      <c r="F327" s="232"/>
      <c r="G327" s="231" t="s">
        <v>55</v>
      </c>
      <c r="H327" s="230">
        <v>1</v>
      </c>
      <c r="I327" s="229">
        <v>2.74</v>
      </c>
      <c r="J327" s="229">
        <v>2.74</v>
      </c>
    </row>
    <row r="328" spans="1:10" ht="25.95" customHeight="1">
      <c r="A328" s="233" t="s">
        <v>410</v>
      </c>
      <c r="B328" s="234" t="s">
        <v>422</v>
      </c>
      <c r="C328" s="233" t="s">
        <v>23</v>
      </c>
      <c r="D328" s="233" t="s">
        <v>421</v>
      </c>
      <c r="E328" s="232" t="s">
        <v>411</v>
      </c>
      <c r="F328" s="232"/>
      <c r="G328" s="231" t="s">
        <v>25</v>
      </c>
      <c r="H328" s="230">
        <v>7.0000000000000007E-2</v>
      </c>
      <c r="I328" s="229">
        <v>18.59</v>
      </c>
      <c r="J328" s="229">
        <v>1.3</v>
      </c>
    </row>
    <row r="329" spans="1:10" ht="24" customHeight="1">
      <c r="A329" s="233" t="s">
        <v>410</v>
      </c>
      <c r="B329" s="234" t="s">
        <v>426</v>
      </c>
      <c r="C329" s="233" t="s">
        <v>23</v>
      </c>
      <c r="D329" s="233" t="s">
        <v>425</v>
      </c>
      <c r="E329" s="232" t="s">
        <v>411</v>
      </c>
      <c r="F329" s="232"/>
      <c r="G329" s="231" t="s">
        <v>25</v>
      </c>
      <c r="H329" s="230">
        <v>7.0000000000000007E-2</v>
      </c>
      <c r="I329" s="229">
        <v>23.81</v>
      </c>
      <c r="J329" s="229">
        <v>1.66</v>
      </c>
    </row>
    <row r="330" spans="1:10" ht="25.95" customHeight="1">
      <c r="A330" s="227" t="s">
        <v>406</v>
      </c>
      <c r="B330" s="228" t="s">
        <v>498</v>
      </c>
      <c r="C330" s="227" t="s">
        <v>23</v>
      </c>
      <c r="D330" s="227" t="s">
        <v>497</v>
      </c>
      <c r="E330" s="226" t="s">
        <v>404</v>
      </c>
      <c r="F330" s="226"/>
      <c r="G330" s="225" t="s">
        <v>55</v>
      </c>
      <c r="H330" s="224">
        <v>1.1000000000000001</v>
      </c>
      <c r="I330" s="223">
        <v>3.11</v>
      </c>
      <c r="J330" s="223">
        <v>3.42</v>
      </c>
    </row>
    <row r="331" spans="1:10">
      <c r="A331" s="222"/>
      <c r="B331" s="222"/>
      <c r="C331" s="222"/>
      <c r="D331" s="222"/>
      <c r="E331" s="222" t="s">
        <v>403</v>
      </c>
      <c r="F331" s="220">
        <v>3.24</v>
      </c>
      <c r="G331" s="222" t="s">
        <v>402</v>
      </c>
      <c r="H331" s="220">
        <v>0</v>
      </c>
      <c r="I331" s="222" t="s">
        <v>401</v>
      </c>
      <c r="J331" s="220">
        <v>3.24</v>
      </c>
    </row>
    <row r="332" spans="1:10">
      <c r="A332" s="222"/>
      <c r="B332" s="222"/>
      <c r="C332" s="222"/>
      <c r="D332" s="222"/>
      <c r="E332" s="222" t="s">
        <v>400</v>
      </c>
      <c r="F332" s="220">
        <v>1.9</v>
      </c>
      <c r="G332" s="222"/>
      <c r="H332" s="221" t="s">
        <v>399</v>
      </c>
      <c r="I332" s="221"/>
      <c r="J332" s="220">
        <v>11.02</v>
      </c>
    </row>
    <row r="333" spans="1:10" ht="30" customHeight="1" thickBot="1">
      <c r="A333" s="215"/>
      <c r="B333" s="215"/>
      <c r="C333" s="215"/>
      <c r="D333" s="215"/>
      <c r="E333" s="215"/>
      <c r="F333" s="215"/>
      <c r="G333" s="215" t="s">
        <v>398</v>
      </c>
      <c r="H333" s="219">
        <v>100</v>
      </c>
      <c r="I333" s="215" t="s">
        <v>397</v>
      </c>
      <c r="J333" s="218">
        <v>1102</v>
      </c>
    </row>
    <row r="334" spans="1:10" ht="1.05" customHeight="1" thickTop="1">
      <c r="A334" s="217"/>
      <c r="B334" s="217"/>
      <c r="C334" s="217"/>
      <c r="D334" s="217"/>
      <c r="E334" s="217"/>
      <c r="F334" s="217"/>
      <c r="G334" s="217"/>
      <c r="H334" s="217"/>
      <c r="I334" s="217"/>
      <c r="J334" s="217"/>
    </row>
    <row r="335" spans="1:10" ht="18" customHeight="1">
      <c r="A335" s="39" t="s">
        <v>143</v>
      </c>
      <c r="B335" s="40" t="s">
        <v>7</v>
      </c>
      <c r="C335" s="39" t="s">
        <v>8</v>
      </c>
      <c r="D335" s="39" t="s">
        <v>9</v>
      </c>
      <c r="E335" s="238" t="s">
        <v>429</v>
      </c>
      <c r="F335" s="238"/>
      <c r="G335" s="41" t="s">
        <v>10</v>
      </c>
      <c r="H335" s="40" t="s">
        <v>11</v>
      </c>
      <c r="I335" s="40" t="s">
        <v>12</v>
      </c>
      <c r="J335" s="40" t="s">
        <v>14</v>
      </c>
    </row>
    <row r="336" spans="1:10" ht="39" customHeight="1">
      <c r="A336" s="33" t="s">
        <v>428</v>
      </c>
      <c r="B336" s="34" t="s">
        <v>144</v>
      </c>
      <c r="C336" s="33" t="s">
        <v>23</v>
      </c>
      <c r="D336" s="33" t="s">
        <v>145</v>
      </c>
      <c r="E336" s="237" t="s">
        <v>407</v>
      </c>
      <c r="F336" s="237"/>
      <c r="G336" s="35" t="s">
        <v>55</v>
      </c>
      <c r="H336" s="236">
        <v>1</v>
      </c>
      <c r="I336" s="235">
        <v>2.87</v>
      </c>
      <c r="J336" s="235">
        <v>2.87</v>
      </c>
    </row>
    <row r="337" spans="1:10" ht="25.95" customHeight="1">
      <c r="A337" s="233" t="s">
        <v>410</v>
      </c>
      <c r="B337" s="234" t="s">
        <v>422</v>
      </c>
      <c r="C337" s="233" t="s">
        <v>23</v>
      </c>
      <c r="D337" s="233" t="s">
        <v>421</v>
      </c>
      <c r="E337" s="232" t="s">
        <v>411</v>
      </c>
      <c r="F337" s="232"/>
      <c r="G337" s="231" t="s">
        <v>25</v>
      </c>
      <c r="H337" s="230">
        <v>2.4E-2</v>
      </c>
      <c r="I337" s="229">
        <v>18.59</v>
      </c>
      <c r="J337" s="229">
        <v>0.44</v>
      </c>
    </row>
    <row r="338" spans="1:10" ht="24" customHeight="1">
      <c r="A338" s="233" t="s">
        <v>410</v>
      </c>
      <c r="B338" s="234" t="s">
        <v>426</v>
      </c>
      <c r="C338" s="233" t="s">
        <v>23</v>
      </c>
      <c r="D338" s="233" t="s">
        <v>425</v>
      </c>
      <c r="E338" s="232" t="s">
        <v>411</v>
      </c>
      <c r="F338" s="232"/>
      <c r="G338" s="231" t="s">
        <v>25</v>
      </c>
      <c r="H338" s="230">
        <v>2.4E-2</v>
      </c>
      <c r="I338" s="229">
        <v>23.81</v>
      </c>
      <c r="J338" s="229">
        <v>0.56999999999999995</v>
      </c>
    </row>
    <row r="339" spans="1:10" ht="39" customHeight="1">
      <c r="A339" s="227" t="s">
        <v>406</v>
      </c>
      <c r="B339" s="228" t="s">
        <v>496</v>
      </c>
      <c r="C339" s="227" t="s">
        <v>23</v>
      </c>
      <c r="D339" s="227" t="s">
        <v>495</v>
      </c>
      <c r="E339" s="226" t="s">
        <v>404</v>
      </c>
      <c r="F339" s="226"/>
      <c r="G339" s="225" t="s">
        <v>55</v>
      </c>
      <c r="H339" s="224">
        <v>1.19</v>
      </c>
      <c r="I339" s="223">
        <v>1.54</v>
      </c>
      <c r="J339" s="223">
        <v>1.83</v>
      </c>
    </row>
    <row r="340" spans="1:10" ht="25.95" customHeight="1">
      <c r="A340" s="227" t="s">
        <v>406</v>
      </c>
      <c r="B340" s="228" t="s">
        <v>494</v>
      </c>
      <c r="C340" s="227" t="s">
        <v>23</v>
      </c>
      <c r="D340" s="227" t="s">
        <v>493</v>
      </c>
      <c r="E340" s="226" t="s">
        <v>404</v>
      </c>
      <c r="F340" s="226"/>
      <c r="G340" s="225" t="s">
        <v>39</v>
      </c>
      <c r="H340" s="224">
        <v>8.9999999999999993E-3</v>
      </c>
      <c r="I340" s="223">
        <v>4.3600000000000003</v>
      </c>
      <c r="J340" s="223">
        <v>0.03</v>
      </c>
    </row>
    <row r="341" spans="1:10">
      <c r="A341" s="222"/>
      <c r="B341" s="222"/>
      <c r="C341" s="222"/>
      <c r="D341" s="222"/>
      <c r="E341" s="222" t="s">
        <v>403</v>
      </c>
      <c r="F341" s="220">
        <v>0.67</v>
      </c>
      <c r="G341" s="222" t="s">
        <v>402</v>
      </c>
      <c r="H341" s="220">
        <v>0</v>
      </c>
      <c r="I341" s="222" t="s">
        <v>401</v>
      </c>
      <c r="J341" s="220">
        <v>0.67</v>
      </c>
    </row>
    <row r="342" spans="1:10">
      <c r="A342" s="222"/>
      <c r="B342" s="222"/>
      <c r="C342" s="222"/>
      <c r="D342" s="222"/>
      <c r="E342" s="222" t="s">
        <v>400</v>
      </c>
      <c r="F342" s="220">
        <v>0.6</v>
      </c>
      <c r="G342" s="222"/>
      <c r="H342" s="221" t="s">
        <v>399</v>
      </c>
      <c r="I342" s="221"/>
      <c r="J342" s="220">
        <v>3.47</v>
      </c>
    </row>
    <row r="343" spans="1:10" ht="30" customHeight="1" thickBot="1">
      <c r="A343" s="215"/>
      <c r="B343" s="215"/>
      <c r="C343" s="215"/>
      <c r="D343" s="215"/>
      <c r="E343" s="215"/>
      <c r="F343" s="215"/>
      <c r="G343" s="215" t="s">
        <v>398</v>
      </c>
      <c r="H343" s="219">
        <v>200</v>
      </c>
      <c r="I343" s="215" t="s">
        <v>397</v>
      </c>
      <c r="J343" s="218">
        <v>694</v>
      </c>
    </row>
    <row r="344" spans="1:10" ht="1.05" customHeight="1" thickTop="1">
      <c r="A344" s="217"/>
      <c r="B344" s="217"/>
      <c r="C344" s="217"/>
      <c r="D344" s="217"/>
      <c r="E344" s="217"/>
      <c r="F344" s="217"/>
      <c r="G344" s="217"/>
      <c r="H344" s="217"/>
      <c r="I344" s="217"/>
      <c r="J344" s="217"/>
    </row>
    <row r="345" spans="1:10" ht="18" customHeight="1">
      <c r="A345" s="39" t="s">
        <v>146</v>
      </c>
      <c r="B345" s="40" t="s">
        <v>7</v>
      </c>
      <c r="C345" s="39" t="s">
        <v>8</v>
      </c>
      <c r="D345" s="39" t="s">
        <v>9</v>
      </c>
      <c r="E345" s="238" t="s">
        <v>429</v>
      </c>
      <c r="F345" s="238"/>
      <c r="G345" s="41" t="s">
        <v>10</v>
      </c>
      <c r="H345" s="40" t="s">
        <v>11</v>
      </c>
      <c r="I345" s="40" t="s">
        <v>12</v>
      </c>
      <c r="J345" s="40" t="s">
        <v>14</v>
      </c>
    </row>
    <row r="346" spans="1:10" ht="39" customHeight="1">
      <c r="A346" s="33" t="s">
        <v>428</v>
      </c>
      <c r="B346" s="34" t="s">
        <v>147</v>
      </c>
      <c r="C346" s="33" t="s">
        <v>23</v>
      </c>
      <c r="D346" s="33" t="s">
        <v>148</v>
      </c>
      <c r="E346" s="237" t="s">
        <v>407</v>
      </c>
      <c r="F346" s="237"/>
      <c r="G346" s="35" t="s">
        <v>39</v>
      </c>
      <c r="H346" s="236">
        <v>1</v>
      </c>
      <c r="I346" s="235">
        <v>26.26</v>
      </c>
      <c r="J346" s="235">
        <v>26.26</v>
      </c>
    </row>
    <row r="347" spans="1:10" ht="25.95" customHeight="1">
      <c r="A347" s="233" t="s">
        <v>410</v>
      </c>
      <c r="B347" s="234" t="s">
        <v>422</v>
      </c>
      <c r="C347" s="233" t="s">
        <v>23</v>
      </c>
      <c r="D347" s="233" t="s">
        <v>421</v>
      </c>
      <c r="E347" s="232" t="s">
        <v>411</v>
      </c>
      <c r="F347" s="232"/>
      <c r="G347" s="231" t="s">
        <v>25</v>
      </c>
      <c r="H347" s="230">
        <v>7.4800000000000005E-2</v>
      </c>
      <c r="I347" s="229">
        <v>18.59</v>
      </c>
      <c r="J347" s="229">
        <v>1.39</v>
      </c>
    </row>
    <row r="348" spans="1:10" ht="24" customHeight="1">
      <c r="A348" s="233" t="s">
        <v>410</v>
      </c>
      <c r="B348" s="234" t="s">
        <v>426</v>
      </c>
      <c r="C348" s="233" t="s">
        <v>23</v>
      </c>
      <c r="D348" s="233" t="s">
        <v>425</v>
      </c>
      <c r="E348" s="232" t="s">
        <v>411</v>
      </c>
      <c r="F348" s="232"/>
      <c r="G348" s="231" t="s">
        <v>25</v>
      </c>
      <c r="H348" s="230">
        <v>0.17949999999999999</v>
      </c>
      <c r="I348" s="229">
        <v>23.81</v>
      </c>
      <c r="J348" s="229">
        <v>4.2699999999999996</v>
      </c>
    </row>
    <row r="349" spans="1:10" ht="25.95" customHeight="1">
      <c r="A349" s="227" t="s">
        <v>406</v>
      </c>
      <c r="B349" s="228" t="s">
        <v>492</v>
      </c>
      <c r="C349" s="227" t="s">
        <v>23</v>
      </c>
      <c r="D349" s="227" t="s">
        <v>491</v>
      </c>
      <c r="E349" s="226" t="s">
        <v>404</v>
      </c>
      <c r="F349" s="226"/>
      <c r="G349" s="225" t="s">
        <v>39</v>
      </c>
      <c r="H349" s="224">
        <v>1</v>
      </c>
      <c r="I349" s="223">
        <v>20.6</v>
      </c>
      <c r="J349" s="223">
        <v>20.6</v>
      </c>
    </row>
    <row r="350" spans="1:10">
      <c r="A350" s="222"/>
      <c r="B350" s="222"/>
      <c r="C350" s="222"/>
      <c r="D350" s="222"/>
      <c r="E350" s="222" t="s">
        <v>403</v>
      </c>
      <c r="F350" s="220">
        <v>3.89</v>
      </c>
      <c r="G350" s="222" t="s">
        <v>402</v>
      </c>
      <c r="H350" s="220">
        <v>0</v>
      </c>
      <c r="I350" s="222" t="s">
        <v>401</v>
      </c>
      <c r="J350" s="220">
        <v>3.89</v>
      </c>
    </row>
    <row r="351" spans="1:10">
      <c r="A351" s="222"/>
      <c r="B351" s="222"/>
      <c r="C351" s="222"/>
      <c r="D351" s="222"/>
      <c r="E351" s="222" t="s">
        <v>400</v>
      </c>
      <c r="F351" s="220">
        <v>5.51</v>
      </c>
      <c r="G351" s="222"/>
      <c r="H351" s="221" t="s">
        <v>399</v>
      </c>
      <c r="I351" s="221"/>
      <c r="J351" s="220">
        <v>31.77</v>
      </c>
    </row>
    <row r="352" spans="1:10" ht="30" customHeight="1" thickBot="1">
      <c r="A352" s="215"/>
      <c r="B352" s="215"/>
      <c r="C352" s="215"/>
      <c r="D352" s="215"/>
      <c r="E352" s="215"/>
      <c r="F352" s="215"/>
      <c r="G352" s="215" t="s">
        <v>398</v>
      </c>
      <c r="H352" s="219">
        <v>10</v>
      </c>
      <c r="I352" s="215" t="s">
        <v>397</v>
      </c>
      <c r="J352" s="218">
        <v>317.7</v>
      </c>
    </row>
    <row r="353" spans="1:10" ht="1.05" customHeight="1" thickTop="1">
      <c r="A353" s="217"/>
      <c r="B353" s="217"/>
      <c r="C353" s="217"/>
      <c r="D353" s="217"/>
      <c r="E353" s="217"/>
      <c r="F353" s="217"/>
      <c r="G353" s="217"/>
      <c r="H353" s="217"/>
      <c r="I353" s="217"/>
      <c r="J353" s="217"/>
    </row>
    <row r="354" spans="1:10" ht="18" customHeight="1">
      <c r="A354" s="39" t="s">
        <v>149</v>
      </c>
      <c r="B354" s="40" t="s">
        <v>7</v>
      </c>
      <c r="C354" s="39" t="s">
        <v>8</v>
      </c>
      <c r="D354" s="39" t="s">
        <v>9</v>
      </c>
      <c r="E354" s="238" t="s">
        <v>429</v>
      </c>
      <c r="F354" s="238"/>
      <c r="G354" s="41" t="s">
        <v>10</v>
      </c>
      <c r="H354" s="40" t="s">
        <v>11</v>
      </c>
      <c r="I354" s="40" t="s">
        <v>12</v>
      </c>
      <c r="J354" s="40" t="s">
        <v>14</v>
      </c>
    </row>
    <row r="355" spans="1:10" ht="25.95" customHeight="1">
      <c r="A355" s="33" t="s">
        <v>428</v>
      </c>
      <c r="B355" s="34" t="s">
        <v>150</v>
      </c>
      <c r="C355" s="33" t="s">
        <v>37</v>
      </c>
      <c r="D355" s="33" t="s">
        <v>151</v>
      </c>
      <c r="E355" s="237" t="s">
        <v>407</v>
      </c>
      <c r="F355" s="237"/>
      <c r="G355" s="35" t="s">
        <v>39</v>
      </c>
      <c r="H355" s="236">
        <v>1</v>
      </c>
      <c r="I355" s="235">
        <v>233.68</v>
      </c>
      <c r="J355" s="235">
        <v>233.68</v>
      </c>
    </row>
    <row r="356" spans="1:10" ht="25.95" customHeight="1">
      <c r="A356" s="233" t="s">
        <v>410</v>
      </c>
      <c r="B356" s="234" t="s">
        <v>422</v>
      </c>
      <c r="C356" s="233" t="s">
        <v>23</v>
      </c>
      <c r="D356" s="233" t="s">
        <v>421</v>
      </c>
      <c r="E356" s="232" t="s">
        <v>411</v>
      </c>
      <c r="F356" s="232"/>
      <c r="G356" s="231" t="s">
        <v>25</v>
      </c>
      <c r="H356" s="230">
        <v>0.5</v>
      </c>
      <c r="I356" s="229">
        <v>18.59</v>
      </c>
      <c r="J356" s="229">
        <v>9.2899999999999991</v>
      </c>
    </row>
    <row r="357" spans="1:10" ht="24" customHeight="1">
      <c r="A357" s="233" t="s">
        <v>410</v>
      </c>
      <c r="B357" s="234" t="s">
        <v>426</v>
      </c>
      <c r="C357" s="233" t="s">
        <v>23</v>
      </c>
      <c r="D357" s="233" t="s">
        <v>425</v>
      </c>
      <c r="E357" s="232" t="s">
        <v>411</v>
      </c>
      <c r="F357" s="232"/>
      <c r="G357" s="231" t="s">
        <v>25</v>
      </c>
      <c r="H357" s="230">
        <v>0.5</v>
      </c>
      <c r="I357" s="229">
        <v>23.81</v>
      </c>
      <c r="J357" s="229">
        <v>11.9</v>
      </c>
    </row>
    <row r="358" spans="1:10" ht="25.95" customHeight="1">
      <c r="A358" s="227" t="s">
        <v>406</v>
      </c>
      <c r="B358" s="228" t="s">
        <v>490</v>
      </c>
      <c r="C358" s="227" t="s">
        <v>37</v>
      </c>
      <c r="D358" s="227" t="s">
        <v>489</v>
      </c>
      <c r="E358" s="226">
        <v>0</v>
      </c>
      <c r="F358" s="226"/>
      <c r="G358" s="225" t="s">
        <v>39</v>
      </c>
      <c r="H358" s="224">
        <v>1</v>
      </c>
      <c r="I358" s="223">
        <v>208.49</v>
      </c>
      <c r="J358" s="223">
        <v>208.49</v>
      </c>
    </row>
    <row r="359" spans="1:10" ht="25.95" customHeight="1">
      <c r="A359" s="227" t="s">
        <v>406</v>
      </c>
      <c r="B359" s="228" t="s">
        <v>488</v>
      </c>
      <c r="C359" s="227" t="s">
        <v>37</v>
      </c>
      <c r="D359" s="227" t="s">
        <v>487</v>
      </c>
      <c r="E359" s="226" t="s">
        <v>404</v>
      </c>
      <c r="F359" s="226"/>
      <c r="G359" s="225" t="s">
        <v>39</v>
      </c>
      <c r="H359" s="224">
        <v>2</v>
      </c>
      <c r="I359" s="223">
        <v>2</v>
      </c>
      <c r="J359" s="223">
        <v>4</v>
      </c>
    </row>
    <row r="360" spans="1:10">
      <c r="A360" s="222"/>
      <c r="B360" s="222"/>
      <c r="C360" s="222"/>
      <c r="D360" s="222"/>
      <c r="E360" s="222" t="s">
        <v>403</v>
      </c>
      <c r="F360" s="220">
        <v>14.27</v>
      </c>
      <c r="G360" s="222" t="s">
        <v>402</v>
      </c>
      <c r="H360" s="220">
        <v>0</v>
      </c>
      <c r="I360" s="222" t="s">
        <v>401</v>
      </c>
      <c r="J360" s="220">
        <v>14.27</v>
      </c>
    </row>
    <row r="361" spans="1:10">
      <c r="A361" s="222"/>
      <c r="B361" s="222"/>
      <c r="C361" s="222"/>
      <c r="D361" s="222"/>
      <c r="E361" s="222" t="s">
        <v>400</v>
      </c>
      <c r="F361" s="220">
        <v>5.23</v>
      </c>
      <c r="G361" s="222"/>
      <c r="H361" s="221" t="s">
        <v>399</v>
      </c>
      <c r="I361" s="221"/>
      <c r="J361" s="220">
        <v>238.91</v>
      </c>
    </row>
    <row r="362" spans="1:10" ht="30" customHeight="1" thickBot="1">
      <c r="A362" s="215"/>
      <c r="B362" s="215"/>
      <c r="C362" s="215"/>
      <c r="D362" s="215"/>
      <c r="E362" s="215"/>
      <c r="F362" s="215"/>
      <c r="G362" s="215" t="s">
        <v>398</v>
      </c>
      <c r="H362" s="219">
        <v>3</v>
      </c>
      <c r="I362" s="215" t="s">
        <v>397</v>
      </c>
      <c r="J362" s="218">
        <v>716.73</v>
      </c>
    </row>
    <row r="363" spans="1:10" ht="1.05" customHeight="1" thickTop="1">
      <c r="A363" s="217"/>
      <c r="B363" s="217"/>
      <c r="C363" s="217"/>
      <c r="D363" s="217"/>
      <c r="E363" s="217"/>
      <c r="F363" s="217"/>
      <c r="G363" s="217"/>
      <c r="H363" s="217"/>
      <c r="I363" s="217"/>
      <c r="J363" s="217"/>
    </row>
    <row r="364" spans="1:10" ht="25.95" customHeight="1">
      <c r="A364" s="36" t="s">
        <v>152</v>
      </c>
      <c r="B364" s="36"/>
      <c r="C364" s="36"/>
      <c r="D364" s="36" t="s">
        <v>153</v>
      </c>
      <c r="E364" s="36"/>
      <c r="F364" s="240"/>
      <c r="G364" s="240"/>
      <c r="H364" s="37"/>
      <c r="I364" s="36"/>
      <c r="J364" s="239">
        <v>10519.93</v>
      </c>
    </row>
    <row r="365" spans="1:10" ht="18" customHeight="1">
      <c r="A365" s="39" t="s">
        <v>154</v>
      </c>
      <c r="B365" s="40" t="s">
        <v>7</v>
      </c>
      <c r="C365" s="39" t="s">
        <v>8</v>
      </c>
      <c r="D365" s="39" t="s">
        <v>9</v>
      </c>
      <c r="E365" s="238" t="s">
        <v>429</v>
      </c>
      <c r="F365" s="238"/>
      <c r="G365" s="41" t="s">
        <v>10</v>
      </c>
      <c r="H365" s="40" t="s">
        <v>11</v>
      </c>
      <c r="I365" s="40" t="s">
        <v>12</v>
      </c>
      <c r="J365" s="40" t="s">
        <v>14</v>
      </c>
    </row>
    <row r="366" spans="1:10" ht="25.95" customHeight="1">
      <c r="A366" s="33" t="s">
        <v>428</v>
      </c>
      <c r="B366" s="34" t="s">
        <v>155</v>
      </c>
      <c r="C366" s="33" t="s">
        <v>37</v>
      </c>
      <c r="D366" s="33" t="s">
        <v>156</v>
      </c>
      <c r="E366" s="237" t="s">
        <v>427</v>
      </c>
      <c r="F366" s="237"/>
      <c r="G366" s="35" t="s">
        <v>39</v>
      </c>
      <c r="H366" s="236">
        <v>1</v>
      </c>
      <c r="I366" s="235">
        <v>6855.92</v>
      </c>
      <c r="J366" s="235">
        <v>6855.92</v>
      </c>
    </row>
    <row r="367" spans="1:10" ht="25.95" customHeight="1">
      <c r="A367" s="233" t="s">
        <v>410</v>
      </c>
      <c r="B367" s="234" t="s">
        <v>486</v>
      </c>
      <c r="C367" s="233" t="s">
        <v>23</v>
      </c>
      <c r="D367" s="233" t="s">
        <v>485</v>
      </c>
      <c r="E367" s="232" t="s">
        <v>407</v>
      </c>
      <c r="F367" s="232"/>
      <c r="G367" s="231" t="s">
        <v>55</v>
      </c>
      <c r="H367" s="230">
        <v>16</v>
      </c>
      <c r="I367" s="229">
        <v>64.72</v>
      </c>
      <c r="J367" s="229">
        <v>1035.52</v>
      </c>
    </row>
    <row r="368" spans="1:10" ht="25.95" customHeight="1">
      <c r="A368" s="227" t="s">
        <v>406</v>
      </c>
      <c r="B368" s="228" t="s">
        <v>484</v>
      </c>
      <c r="C368" s="227" t="s">
        <v>37</v>
      </c>
      <c r="D368" s="227" t="s">
        <v>483</v>
      </c>
      <c r="E368" s="226" t="s">
        <v>482</v>
      </c>
      <c r="F368" s="226"/>
      <c r="G368" s="225" t="s">
        <v>39</v>
      </c>
      <c r="H368" s="224">
        <v>1</v>
      </c>
      <c r="I368" s="223">
        <v>4500</v>
      </c>
      <c r="J368" s="223">
        <v>4500</v>
      </c>
    </row>
    <row r="369" spans="1:10" ht="24" customHeight="1">
      <c r="A369" s="227" t="s">
        <v>406</v>
      </c>
      <c r="B369" s="228" t="s">
        <v>481</v>
      </c>
      <c r="C369" s="227" t="s">
        <v>23</v>
      </c>
      <c r="D369" s="227" t="s">
        <v>480</v>
      </c>
      <c r="E369" s="226" t="s">
        <v>477</v>
      </c>
      <c r="F369" s="226"/>
      <c r="G369" s="225" t="s">
        <v>25</v>
      </c>
      <c r="H369" s="224">
        <v>40</v>
      </c>
      <c r="I369" s="223">
        <v>21.27</v>
      </c>
      <c r="J369" s="223">
        <v>850.8</v>
      </c>
    </row>
    <row r="370" spans="1:10" ht="24" customHeight="1">
      <c r="A370" s="227" t="s">
        <v>406</v>
      </c>
      <c r="B370" s="228" t="s">
        <v>479</v>
      </c>
      <c r="C370" s="227" t="s">
        <v>23</v>
      </c>
      <c r="D370" s="227" t="s">
        <v>478</v>
      </c>
      <c r="E370" s="226" t="s">
        <v>477</v>
      </c>
      <c r="F370" s="226"/>
      <c r="G370" s="225" t="s">
        <v>25</v>
      </c>
      <c r="H370" s="224">
        <v>40</v>
      </c>
      <c r="I370" s="223">
        <v>11.74</v>
      </c>
      <c r="J370" s="223">
        <v>469.6</v>
      </c>
    </row>
    <row r="371" spans="1:10">
      <c r="A371" s="222"/>
      <c r="B371" s="222"/>
      <c r="C371" s="222"/>
      <c r="D371" s="222"/>
      <c r="E371" s="222" t="s">
        <v>403</v>
      </c>
      <c r="F371" s="220">
        <v>1335.6</v>
      </c>
      <c r="G371" s="222" t="s">
        <v>402</v>
      </c>
      <c r="H371" s="220">
        <v>0</v>
      </c>
      <c r="I371" s="222" t="s">
        <v>401</v>
      </c>
      <c r="J371" s="220">
        <v>1335.6</v>
      </c>
    </row>
    <row r="372" spans="1:10">
      <c r="A372" s="222"/>
      <c r="B372" s="222"/>
      <c r="C372" s="222"/>
      <c r="D372" s="222"/>
      <c r="E372" s="222" t="s">
        <v>400</v>
      </c>
      <c r="F372" s="220">
        <v>1532.49</v>
      </c>
      <c r="G372" s="222"/>
      <c r="H372" s="221" t="s">
        <v>399</v>
      </c>
      <c r="I372" s="221"/>
      <c r="J372" s="220">
        <v>8388.41</v>
      </c>
    </row>
    <row r="373" spans="1:10" ht="30" customHeight="1" thickBot="1">
      <c r="A373" s="215"/>
      <c r="B373" s="215"/>
      <c r="C373" s="215"/>
      <c r="D373" s="215"/>
      <c r="E373" s="215"/>
      <c r="F373" s="215"/>
      <c r="G373" s="215" t="s">
        <v>398</v>
      </c>
      <c r="H373" s="219">
        <v>1</v>
      </c>
      <c r="I373" s="215" t="s">
        <v>397</v>
      </c>
      <c r="J373" s="218">
        <v>8388.41</v>
      </c>
    </row>
    <row r="374" spans="1:10" ht="1.05" customHeight="1" thickTop="1">
      <c r="A374" s="217"/>
      <c r="B374" s="217"/>
      <c r="C374" s="217"/>
      <c r="D374" s="217"/>
      <c r="E374" s="217"/>
      <c r="F374" s="217"/>
      <c r="G374" s="217"/>
      <c r="H374" s="217"/>
      <c r="I374" s="217"/>
      <c r="J374" s="217"/>
    </row>
    <row r="375" spans="1:10" ht="18" customHeight="1">
      <c r="A375" s="39" t="s">
        <v>157</v>
      </c>
      <c r="B375" s="40" t="s">
        <v>7</v>
      </c>
      <c r="C375" s="39" t="s">
        <v>8</v>
      </c>
      <c r="D375" s="39" t="s">
        <v>9</v>
      </c>
      <c r="E375" s="238" t="s">
        <v>429</v>
      </c>
      <c r="F375" s="238"/>
      <c r="G375" s="41" t="s">
        <v>10</v>
      </c>
      <c r="H375" s="40" t="s">
        <v>11</v>
      </c>
      <c r="I375" s="40" t="s">
        <v>12</v>
      </c>
      <c r="J375" s="40" t="s">
        <v>14</v>
      </c>
    </row>
    <row r="376" spans="1:10" ht="24" customHeight="1">
      <c r="A376" s="33" t="s">
        <v>428</v>
      </c>
      <c r="B376" s="34" t="s">
        <v>158</v>
      </c>
      <c r="C376" s="33" t="s">
        <v>37</v>
      </c>
      <c r="D376" s="33" t="s">
        <v>159</v>
      </c>
      <c r="E376" s="237" t="s">
        <v>427</v>
      </c>
      <c r="F376" s="237"/>
      <c r="G376" s="35" t="s">
        <v>39</v>
      </c>
      <c r="H376" s="236">
        <v>1</v>
      </c>
      <c r="I376" s="235">
        <v>1664.64</v>
      </c>
      <c r="J376" s="235">
        <v>1664.64</v>
      </c>
    </row>
    <row r="377" spans="1:10" ht="25.95" customHeight="1">
      <c r="A377" s="233" t="s">
        <v>410</v>
      </c>
      <c r="B377" s="234" t="s">
        <v>476</v>
      </c>
      <c r="C377" s="233" t="s">
        <v>23</v>
      </c>
      <c r="D377" s="233" t="s">
        <v>475</v>
      </c>
      <c r="E377" s="232" t="s">
        <v>411</v>
      </c>
      <c r="F377" s="232"/>
      <c r="G377" s="231" t="s">
        <v>25</v>
      </c>
      <c r="H377" s="230">
        <v>16</v>
      </c>
      <c r="I377" s="229">
        <v>104.04</v>
      </c>
      <c r="J377" s="229">
        <v>1664.64</v>
      </c>
    </row>
    <row r="378" spans="1:10">
      <c r="A378" s="222"/>
      <c r="B378" s="222"/>
      <c r="C378" s="222"/>
      <c r="D378" s="222"/>
      <c r="E378" s="222" t="s">
        <v>403</v>
      </c>
      <c r="F378" s="220">
        <v>1640</v>
      </c>
      <c r="G378" s="222" t="s">
        <v>402</v>
      </c>
      <c r="H378" s="220">
        <v>0</v>
      </c>
      <c r="I378" s="222" t="s">
        <v>401</v>
      </c>
      <c r="J378" s="220">
        <v>1640</v>
      </c>
    </row>
    <row r="379" spans="1:10">
      <c r="A379" s="222"/>
      <c r="B379" s="222"/>
      <c r="C379" s="222"/>
      <c r="D379" s="222"/>
      <c r="E379" s="222" t="s">
        <v>400</v>
      </c>
      <c r="F379" s="220">
        <v>466.88</v>
      </c>
      <c r="G379" s="222"/>
      <c r="H379" s="221" t="s">
        <v>399</v>
      </c>
      <c r="I379" s="221"/>
      <c r="J379" s="220">
        <v>2131.52</v>
      </c>
    </row>
    <row r="380" spans="1:10" ht="30" customHeight="1" thickBot="1">
      <c r="A380" s="215"/>
      <c r="B380" s="215"/>
      <c r="C380" s="215"/>
      <c r="D380" s="215"/>
      <c r="E380" s="215"/>
      <c r="F380" s="215"/>
      <c r="G380" s="215" t="s">
        <v>398</v>
      </c>
      <c r="H380" s="219">
        <v>1</v>
      </c>
      <c r="I380" s="215" t="s">
        <v>397</v>
      </c>
      <c r="J380" s="218">
        <v>2131.52</v>
      </c>
    </row>
    <row r="381" spans="1:10" ht="1.05" customHeight="1" thickTop="1">
      <c r="A381" s="217"/>
      <c r="B381" s="217"/>
      <c r="C381" s="217"/>
      <c r="D381" s="217"/>
      <c r="E381" s="217"/>
      <c r="F381" s="217"/>
      <c r="G381" s="217"/>
      <c r="H381" s="217"/>
      <c r="I381" s="217"/>
      <c r="J381" s="217"/>
    </row>
    <row r="382" spans="1:10" ht="24" customHeight="1">
      <c r="A382" s="36" t="s">
        <v>160</v>
      </c>
      <c r="B382" s="36"/>
      <c r="C382" s="36"/>
      <c r="D382" s="36" t="s">
        <v>161</v>
      </c>
      <c r="E382" s="36"/>
      <c r="F382" s="240"/>
      <c r="G382" s="240"/>
      <c r="H382" s="37"/>
      <c r="I382" s="36"/>
      <c r="J382" s="239">
        <v>117227.94</v>
      </c>
    </row>
    <row r="383" spans="1:10" ht="18" customHeight="1">
      <c r="A383" s="39" t="s">
        <v>162</v>
      </c>
      <c r="B383" s="40" t="s">
        <v>7</v>
      </c>
      <c r="C383" s="39" t="s">
        <v>8</v>
      </c>
      <c r="D383" s="39" t="s">
        <v>9</v>
      </c>
      <c r="E383" s="238" t="s">
        <v>429</v>
      </c>
      <c r="F383" s="238"/>
      <c r="G383" s="41" t="s">
        <v>10</v>
      </c>
      <c r="H383" s="40" t="s">
        <v>11</v>
      </c>
      <c r="I383" s="40" t="s">
        <v>12</v>
      </c>
      <c r="J383" s="40" t="s">
        <v>14</v>
      </c>
    </row>
    <row r="384" spans="1:10" ht="25.95" customHeight="1">
      <c r="A384" s="33" t="s">
        <v>428</v>
      </c>
      <c r="B384" s="34" t="s">
        <v>163</v>
      </c>
      <c r="C384" s="33" t="s">
        <v>23</v>
      </c>
      <c r="D384" s="33" t="s">
        <v>164</v>
      </c>
      <c r="E384" s="237" t="s">
        <v>470</v>
      </c>
      <c r="F384" s="237"/>
      <c r="G384" s="35" t="s">
        <v>55</v>
      </c>
      <c r="H384" s="236">
        <v>1</v>
      </c>
      <c r="I384" s="235">
        <v>114.64</v>
      </c>
      <c r="J384" s="235">
        <v>114.64</v>
      </c>
    </row>
    <row r="385" spans="1:10" ht="25.95" customHeight="1">
      <c r="A385" s="233" t="s">
        <v>410</v>
      </c>
      <c r="B385" s="234" t="s">
        <v>442</v>
      </c>
      <c r="C385" s="233" t="s">
        <v>23</v>
      </c>
      <c r="D385" s="233" t="s">
        <v>441</v>
      </c>
      <c r="E385" s="232" t="s">
        <v>411</v>
      </c>
      <c r="F385" s="232"/>
      <c r="G385" s="231" t="s">
        <v>25</v>
      </c>
      <c r="H385" s="230">
        <v>0.77800000000000002</v>
      </c>
      <c r="I385" s="229">
        <v>18.760000000000002</v>
      </c>
      <c r="J385" s="229">
        <v>14.59</v>
      </c>
    </row>
    <row r="386" spans="1:10" ht="24" customHeight="1">
      <c r="A386" s="233" t="s">
        <v>410</v>
      </c>
      <c r="B386" s="234" t="s">
        <v>444</v>
      </c>
      <c r="C386" s="233" t="s">
        <v>23</v>
      </c>
      <c r="D386" s="233" t="s">
        <v>443</v>
      </c>
      <c r="E386" s="232" t="s">
        <v>411</v>
      </c>
      <c r="F386" s="232"/>
      <c r="G386" s="231" t="s">
        <v>25</v>
      </c>
      <c r="H386" s="230">
        <v>0.94799999999999995</v>
      </c>
      <c r="I386" s="229">
        <v>23.45</v>
      </c>
      <c r="J386" s="229">
        <v>22.23</v>
      </c>
    </row>
    <row r="387" spans="1:10" ht="39" customHeight="1">
      <c r="A387" s="227" t="s">
        <v>406</v>
      </c>
      <c r="B387" s="228" t="s">
        <v>474</v>
      </c>
      <c r="C387" s="227" t="s">
        <v>23</v>
      </c>
      <c r="D387" s="227" t="s">
        <v>473</v>
      </c>
      <c r="E387" s="226" t="s">
        <v>404</v>
      </c>
      <c r="F387" s="226"/>
      <c r="G387" s="225" t="s">
        <v>39</v>
      </c>
      <c r="H387" s="224">
        <v>3.2730000000000001</v>
      </c>
      <c r="I387" s="223">
        <v>1.1000000000000001</v>
      </c>
      <c r="J387" s="223">
        <v>3.6</v>
      </c>
    </row>
    <row r="388" spans="1:10" ht="25.95" customHeight="1">
      <c r="A388" s="227" t="s">
        <v>406</v>
      </c>
      <c r="B388" s="228" t="s">
        <v>446</v>
      </c>
      <c r="C388" s="227" t="s">
        <v>23</v>
      </c>
      <c r="D388" s="227" t="s">
        <v>445</v>
      </c>
      <c r="E388" s="226" t="s">
        <v>404</v>
      </c>
      <c r="F388" s="226"/>
      <c r="G388" s="225" t="s">
        <v>436</v>
      </c>
      <c r="H388" s="224">
        <v>4.0000000000000001E-3</v>
      </c>
      <c r="I388" s="223">
        <v>34.57</v>
      </c>
      <c r="J388" s="223">
        <v>0.13</v>
      </c>
    </row>
    <row r="389" spans="1:10" ht="24" customHeight="1">
      <c r="A389" s="227" t="s">
        <v>406</v>
      </c>
      <c r="B389" s="228" t="s">
        <v>472</v>
      </c>
      <c r="C389" s="227" t="s">
        <v>23</v>
      </c>
      <c r="D389" s="227" t="s">
        <v>471</v>
      </c>
      <c r="E389" s="226" t="s">
        <v>404</v>
      </c>
      <c r="F389" s="226"/>
      <c r="G389" s="225" t="s">
        <v>39</v>
      </c>
      <c r="H389" s="224">
        <v>1.091</v>
      </c>
      <c r="I389" s="223">
        <v>9.16</v>
      </c>
      <c r="J389" s="223">
        <v>9.99</v>
      </c>
    </row>
    <row r="390" spans="1:10" ht="39" customHeight="1">
      <c r="A390" s="227" t="s">
        <v>406</v>
      </c>
      <c r="B390" s="228" t="s">
        <v>463</v>
      </c>
      <c r="C390" s="227" t="s">
        <v>23</v>
      </c>
      <c r="D390" s="227" t="s">
        <v>462</v>
      </c>
      <c r="E390" s="226" t="s">
        <v>404</v>
      </c>
      <c r="F390" s="226"/>
      <c r="G390" s="225" t="s">
        <v>55</v>
      </c>
      <c r="H390" s="224">
        <v>1.0289999999999999</v>
      </c>
      <c r="I390" s="223">
        <v>62.3</v>
      </c>
      <c r="J390" s="223">
        <v>64.099999999999994</v>
      </c>
    </row>
    <row r="391" spans="1:10">
      <c r="A391" s="222"/>
      <c r="B391" s="222"/>
      <c r="C391" s="222"/>
      <c r="D391" s="222"/>
      <c r="E391" s="222" t="s">
        <v>403</v>
      </c>
      <c r="F391" s="220">
        <v>24.880000000000003</v>
      </c>
      <c r="G391" s="222" t="s">
        <v>402</v>
      </c>
      <c r="H391" s="220">
        <v>0</v>
      </c>
      <c r="I391" s="222" t="s">
        <v>401</v>
      </c>
      <c r="J391" s="220">
        <v>24.880000000000003</v>
      </c>
    </row>
    <row r="392" spans="1:10">
      <c r="A392" s="222"/>
      <c r="B392" s="222"/>
      <c r="C392" s="222"/>
      <c r="D392" s="222"/>
      <c r="E392" s="222" t="s">
        <v>400</v>
      </c>
      <c r="F392" s="220">
        <v>23.95</v>
      </c>
      <c r="G392" s="222"/>
      <c r="H392" s="221" t="s">
        <v>399</v>
      </c>
      <c r="I392" s="221"/>
      <c r="J392" s="220">
        <v>138.59</v>
      </c>
    </row>
    <row r="393" spans="1:10" ht="30" customHeight="1" thickBot="1">
      <c r="A393" s="215"/>
      <c r="B393" s="215"/>
      <c r="C393" s="215"/>
      <c r="D393" s="215"/>
      <c r="E393" s="215"/>
      <c r="F393" s="215"/>
      <c r="G393" s="215" t="s">
        <v>398</v>
      </c>
      <c r="H393" s="219">
        <v>254.4</v>
      </c>
      <c r="I393" s="215" t="s">
        <v>397</v>
      </c>
      <c r="J393" s="218">
        <v>35257.29</v>
      </c>
    </row>
    <row r="394" spans="1:10" ht="1.05" customHeight="1" thickTop="1">
      <c r="A394" s="217"/>
      <c r="B394" s="217"/>
      <c r="C394" s="217"/>
      <c r="D394" s="217"/>
      <c r="E394" s="217"/>
      <c r="F394" s="217"/>
      <c r="G394" s="217"/>
      <c r="H394" s="217"/>
      <c r="I394" s="217"/>
      <c r="J394" s="217"/>
    </row>
    <row r="395" spans="1:10" ht="18" customHeight="1">
      <c r="A395" s="39" t="s">
        <v>165</v>
      </c>
      <c r="B395" s="40" t="s">
        <v>7</v>
      </c>
      <c r="C395" s="39" t="s">
        <v>8</v>
      </c>
      <c r="D395" s="39" t="s">
        <v>9</v>
      </c>
      <c r="E395" s="238" t="s">
        <v>429</v>
      </c>
      <c r="F395" s="238"/>
      <c r="G395" s="41" t="s">
        <v>10</v>
      </c>
      <c r="H395" s="40" t="s">
        <v>11</v>
      </c>
      <c r="I395" s="40" t="s">
        <v>12</v>
      </c>
      <c r="J395" s="40" t="s">
        <v>14</v>
      </c>
    </row>
    <row r="396" spans="1:10" ht="64.95" customHeight="1">
      <c r="A396" s="33" t="s">
        <v>428</v>
      </c>
      <c r="B396" s="34" t="s">
        <v>166</v>
      </c>
      <c r="C396" s="33" t="s">
        <v>23</v>
      </c>
      <c r="D396" s="33" t="s">
        <v>167</v>
      </c>
      <c r="E396" s="237" t="s">
        <v>470</v>
      </c>
      <c r="F396" s="237"/>
      <c r="G396" s="35" t="s">
        <v>55</v>
      </c>
      <c r="H396" s="236">
        <v>1</v>
      </c>
      <c r="I396" s="235">
        <v>611.27</v>
      </c>
      <c r="J396" s="235">
        <v>611.27</v>
      </c>
    </row>
    <row r="397" spans="1:10" ht="25.95" customHeight="1">
      <c r="A397" s="233" t="s">
        <v>410</v>
      </c>
      <c r="B397" s="234" t="s">
        <v>442</v>
      </c>
      <c r="C397" s="233" t="s">
        <v>23</v>
      </c>
      <c r="D397" s="233" t="s">
        <v>441</v>
      </c>
      <c r="E397" s="232" t="s">
        <v>411</v>
      </c>
      <c r="F397" s="232"/>
      <c r="G397" s="231" t="s">
        <v>25</v>
      </c>
      <c r="H397" s="230">
        <v>4.5259999999999998</v>
      </c>
      <c r="I397" s="229">
        <v>18.760000000000002</v>
      </c>
      <c r="J397" s="229">
        <v>84.9</v>
      </c>
    </row>
    <row r="398" spans="1:10" ht="24" customHeight="1">
      <c r="A398" s="233" t="s">
        <v>410</v>
      </c>
      <c r="B398" s="234" t="s">
        <v>444</v>
      </c>
      <c r="C398" s="233" t="s">
        <v>23</v>
      </c>
      <c r="D398" s="233" t="s">
        <v>443</v>
      </c>
      <c r="E398" s="232" t="s">
        <v>411</v>
      </c>
      <c r="F398" s="232"/>
      <c r="G398" s="231" t="s">
        <v>25</v>
      </c>
      <c r="H398" s="230">
        <v>5.51</v>
      </c>
      <c r="I398" s="229">
        <v>23.45</v>
      </c>
      <c r="J398" s="229">
        <v>129.19999999999999</v>
      </c>
    </row>
    <row r="399" spans="1:10" ht="25.95" customHeight="1">
      <c r="A399" s="227" t="s">
        <v>406</v>
      </c>
      <c r="B399" s="228" t="s">
        <v>469</v>
      </c>
      <c r="C399" s="227" t="s">
        <v>23</v>
      </c>
      <c r="D399" s="227" t="s">
        <v>468</v>
      </c>
      <c r="E399" s="226" t="s">
        <v>404</v>
      </c>
      <c r="F399" s="226"/>
      <c r="G399" s="225" t="s">
        <v>436</v>
      </c>
      <c r="H399" s="224">
        <v>0.89600000000000002</v>
      </c>
      <c r="I399" s="223">
        <v>12.81</v>
      </c>
      <c r="J399" s="223">
        <v>11.47</v>
      </c>
    </row>
    <row r="400" spans="1:10" ht="25.95" customHeight="1">
      <c r="A400" s="227" t="s">
        <v>406</v>
      </c>
      <c r="B400" s="228" t="s">
        <v>446</v>
      </c>
      <c r="C400" s="227" t="s">
        <v>23</v>
      </c>
      <c r="D400" s="227" t="s">
        <v>445</v>
      </c>
      <c r="E400" s="226" t="s">
        <v>404</v>
      </c>
      <c r="F400" s="226"/>
      <c r="G400" s="225" t="s">
        <v>436</v>
      </c>
      <c r="H400" s="224">
        <v>6.5000000000000002E-2</v>
      </c>
      <c r="I400" s="223">
        <v>34.57</v>
      </c>
      <c r="J400" s="223">
        <v>2.2400000000000002</v>
      </c>
    </row>
    <row r="401" spans="1:10" ht="25.95" customHeight="1">
      <c r="A401" s="227" t="s">
        <v>406</v>
      </c>
      <c r="B401" s="228" t="s">
        <v>467</v>
      </c>
      <c r="C401" s="227" t="s">
        <v>23</v>
      </c>
      <c r="D401" s="227" t="s">
        <v>466</v>
      </c>
      <c r="E401" s="226" t="s">
        <v>404</v>
      </c>
      <c r="F401" s="226"/>
      <c r="G401" s="225" t="s">
        <v>39</v>
      </c>
      <c r="H401" s="224">
        <v>3.3330000000000002</v>
      </c>
      <c r="I401" s="223">
        <v>2.66</v>
      </c>
      <c r="J401" s="223">
        <v>8.86</v>
      </c>
    </row>
    <row r="402" spans="1:10" ht="39" customHeight="1">
      <c r="A402" s="227" t="s">
        <v>406</v>
      </c>
      <c r="B402" s="228" t="s">
        <v>465</v>
      </c>
      <c r="C402" s="227" t="s">
        <v>23</v>
      </c>
      <c r="D402" s="227" t="s">
        <v>464</v>
      </c>
      <c r="E402" s="226" t="s">
        <v>404</v>
      </c>
      <c r="F402" s="226"/>
      <c r="G402" s="225" t="s">
        <v>55</v>
      </c>
      <c r="H402" s="224">
        <v>2.0230000000000001</v>
      </c>
      <c r="I402" s="223">
        <v>38.68</v>
      </c>
      <c r="J402" s="223">
        <v>78.239999999999995</v>
      </c>
    </row>
    <row r="403" spans="1:10" ht="39" customHeight="1">
      <c r="A403" s="227" t="s">
        <v>406</v>
      </c>
      <c r="B403" s="228" t="s">
        <v>463</v>
      </c>
      <c r="C403" s="227" t="s">
        <v>23</v>
      </c>
      <c r="D403" s="227" t="s">
        <v>462</v>
      </c>
      <c r="E403" s="226" t="s">
        <v>404</v>
      </c>
      <c r="F403" s="226"/>
      <c r="G403" s="225" t="s">
        <v>55</v>
      </c>
      <c r="H403" s="224">
        <v>1.0289999999999999</v>
      </c>
      <c r="I403" s="223">
        <v>62.3</v>
      </c>
      <c r="J403" s="223">
        <v>64.099999999999994</v>
      </c>
    </row>
    <row r="404" spans="1:10" ht="39" customHeight="1">
      <c r="A404" s="227" t="s">
        <v>406</v>
      </c>
      <c r="B404" s="228" t="s">
        <v>461</v>
      </c>
      <c r="C404" s="227" t="s">
        <v>23</v>
      </c>
      <c r="D404" s="227" t="s">
        <v>460</v>
      </c>
      <c r="E404" s="226" t="s">
        <v>404</v>
      </c>
      <c r="F404" s="226"/>
      <c r="G404" s="225" t="s">
        <v>55</v>
      </c>
      <c r="H404" s="224">
        <v>6.25</v>
      </c>
      <c r="I404" s="223">
        <v>28.81</v>
      </c>
      <c r="J404" s="223">
        <v>180.06</v>
      </c>
    </row>
    <row r="405" spans="1:10" ht="39" customHeight="1">
      <c r="A405" s="227" t="s">
        <v>406</v>
      </c>
      <c r="B405" s="228" t="s">
        <v>459</v>
      </c>
      <c r="C405" s="227" t="s">
        <v>23</v>
      </c>
      <c r="D405" s="227" t="s">
        <v>458</v>
      </c>
      <c r="E405" s="226" t="s">
        <v>404</v>
      </c>
      <c r="F405" s="226"/>
      <c r="G405" s="225" t="s">
        <v>55</v>
      </c>
      <c r="H405" s="224">
        <v>0.92600000000000005</v>
      </c>
      <c r="I405" s="223">
        <v>56.38</v>
      </c>
      <c r="J405" s="223">
        <v>52.2</v>
      </c>
    </row>
    <row r="406" spans="1:10">
      <c r="A406" s="222"/>
      <c r="B406" s="222"/>
      <c r="C406" s="222"/>
      <c r="D406" s="222"/>
      <c r="E406" s="222" t="s">
        <v>403</v>
      </c>
      <c r="F406" s="220">
        <v>144.76</v>
      </c>
      <c r="G406" s="222" t="s">
        <v>402</v>
      </c>
      <c r="H406" s="220">
        <v>0</v>
      </c>
      <c r="I406" s="222" t="s">
        <v>401</v>
      </c>
      <c r="J406" s="220">
        <v>144.76</v>
      </c>
    </row>
    <row r="407" spans="1:10">
      <c r="A407" s="222"/>
      <c r="B407" s="222"/>
      <c r="C407" s="222"/>
      <c r="D407" s="222"/>
      <c r="E407" s="222" t="s">
        <v>400</v>
      </c>
      <c r="F407" s="220">
        <v>127.69</v>
      </c>
      <c r="G407" s="222"/>
      <c r="H407" s="221" t="s">
        <v>399</v>
      </c>
      <c r="I407" s="221"/>
      <c r="J407" s="220">
        <v>738.96</v>
      </c>
    </row>
    <row r="408" spans="1:10" ht="30" customHeight="1" thickBot="1">
      <c r="A408" s="215"/>
      <c r="B408" s="215"/>
      <c r="C408" s="215"/>
      <c r="D408" s="215"/>
      <c r="E408" s="215"/>
      <c r="F408" s="215"/>
      <c r="G408" s="215" t="s">
        <v>398</v>
      </c>
      <c r="H408" s="219">
        <v>85.2</v>
      </c>
      <c r="I408" s="215" t="s">
        <v>397</v>
      </c>
      <c r="J408" s="218">
        <v>62959.39</v>
      </c>
    </row>
    <row r="409" spans="1:10" ht="1.05" customHeight="1" thickTop="1">
      <c r="A409" s="217"/>
      <c r="B409" s="217"/>
      <c r="C409" s="217"/>
      <c r="D409" s="217"/>
      <c r="E409" s="217"/>
      <c r="F409" s="217"/>
      <c r="G409" s="217"/>
      <c r="H409" s="217"/>
      <c r="I409" s="217"/>
      <c r="J409" s="217"/>
    </row>
    <row r="410" spans="1:10" ht="18" customHeight="1">
      <c r="A410" s="39" t="s">
        <v>168</v>
      </c>
      <c r="B410" s="40" t="s">
        <v>7</v>
      </c>
      <c r="C410" s="39" t="s">
        <v>8</v>
      </c>
      <c r="D410" s="39" t="s">
        <v>9</v>
      </c>
      <c r="E410" s="238" t="s">
        <v>429</v>
      </c>
      <c r="F410" s="238"/>
      <c r="G410" s="41" t="s">
        <v>10</v>
      </c>
      <c r="H410" s="40" t="s">
        <v>11</v>
      </c>
      <c r="I410" s="40" t="s">
        <v>12</v>
      </c>
      <c r="J410" s="40" t="s">
        <v>14</v>
      </c>
    </row>
    <row r="411" spans="1:10" ht="25.95" customHeight="1">
      <c r="A411" s="33" t="s">
        <v>428</v>
      </c>
      <c r="B411" s="34" t="s">
        <v>169</v>
      </c>
      <c r="C411" s="33" t="s">
        <v>37</v>
      </c>
      <c r="D411" s="33" t="s">
        <v>170</v>
      </c>
      <c r="E411" s="237" t="s">
        <v>427</v>
      </c>
      <c r="F411" s="237"/>
      <c r="G411" s="35" t="s">
        <v>205</v>
      </c>
      <c r="H411" s="236">
        <v>1</v>
      </c>
      <c r="I411" s="235">
        <v>555.52</v>
      </c>
      <c r="J411" s="235">
        <v>555.52</v>
      </c>
    </row>
    <row r="412" spans="1:10" ht="24" customHeight="1">
      <c r="A412" s="233" t="s">
        <v>410</v>
      </c>
      <c r="B412" s="234" t="s">
        <v>444</v>
      </c>
      <c r="C412" s="233" t="s">
        <v>23</v>
      </c>
      <c r="D412" s="233" t="s">
        <v>443</v>
      </c>
      <c r="E412" s="232" t="s">
        <v>411</v>
      </c>
      <c r="F412" s="232"/>
      <c r="G412" s="231" t="s">
        <v>25</v>
      </c>
      <c r="H412" s="230">
        <v>8</v>
      </c>
      <c r="I412" s="229">
        <v>23.45</v>
      </c>
      <c r="J412" s="229">
        <v>187.6</v>
      </c>
    </row>
    <row r="413" spans="1:10" ht="25.95" customHeight="1">
      <c r="A413" s="233" t="s">
        <v>410</v>
      </c>
      <c r="B413" s="234" t="s">
        <v>442</v>
      </c>
      <c r="C413" s="233" t="s">
        <v>23</v>
      </c>
      <c r="D413" s="233" t="s">
        <v>441</v>
      </c>
      <c r="E413" s="232" t="s">
        <v>411</v>
      </c>
      <c r="F413" s="232"/>
      <c r="G413" s="231" t="s">
        <v>25</v>
      </c>
      <c r="H413" s="230">
        <v>8</v>
      </c>
      <c r="I413" s="229">
        <v>18.760000000000002</v>
      </c>
      <c r="J413" s="229">
        <v>150.08000000000001</v>
      </c>
    </row>
    <row r="414" spans="1:10" ht="25.95" customHeight="1">
      <c r="A414" s="227" t="s">
        <v>406</v>
      </c>
      <c r="B414" s="228" t="s">
        <v>457</v>
      </c>
      <c r="C414" s="227" t="s">
        <v>37</v>
      </c>
      <c r="D414" s="227" t="s">
        <v>456</v>
      </c>
      <c r="E414" s="226">
        <v>0</v>
      </c>
      <c r="F414" s="226"/>
      <c r="G414" s="225" t="s">
        <v>205</v>
      </c>
      <c r="H414" s="224">
        <v>1</v>
      </c>
      <c r="I414" s="223">
        <v>217.84</v>
      </c>
      <c r="J414" s="223">
        <v>217.84</v>
      </c>
    </row>
    <row r="415" spans="1:10">
      <c r="A415" s="222"/>
      <c r="B415" s="222"/>
      <c r="C415" s="222"/>
      <c r="D415" s="222"/>
      <c r="E415" s="222" t="s">
        <v>403</v>
      </c>
      <c r="F415" s="220">
        <v>227.12</v>
      </c>
      <c r="G415" s="222" t="s">
        <v>402</v>
      </c>
      <c r="H415" s="220">
        <v>0</v>
      </c>
      <c r="I415" s="222" t="s">
        <v>401</v>
      </c>
      <c r="J415" s="220">
        <v>227.12</v>
      </c>
    </row>
    <row r="416" spans="1:10">
      <c r="A416" s="222"/>
      <c r="B416" s="222"/>
      <c r="C416" s="222"/>
      <c r="D416" s="222"/>
      <c r="E416" s="222" t="s">
        <v>400</v>
      </c>
      <c r="F416" s="220">
        <v>70.16</v>
      </c>
      <c r="G416" s="222"/>
      <c r="H416" s="221" t="s">
        <v>399</v>
      </c>
      <c r="I416" s="221"/>
      <c r="J416" s="220">
        <v>625.67999999999995</v>
      </c>
    </row>
    <row r="417" spans="1:10" ht="30" customHeight="1" thickBot="1">
      <c r="A417" s="215"/>
      <c r="B417" s="215"/>
      <c r="C417" s="215"/>
      <c r="D417" s="215"/>
      <c r="E417" s="215"/>
      <c r="F417" s="215"/>
      <c r="G417" s="215" t="s">
        <v>398</v>
      </c>
      <c r="H417" s="219">
        <v>3</v>
      </c>
      <c r="I417" s="215" t="s">
        <v>397</v>
      </c>
      <c r="J417" s="218">
        <v>1877.04</v>
      </c>
    </row>
    <row r="418" spans="1:10" ht="1.05" customHeight="1" thickTop="1">
      <c r="A418" s="217"/>
      <c r="B418" s="217"/>
      <c r="C418" s="217"/>
      <c r="D418" s="217"/>
      <c r="E418" s="217"/>
      <c r="F418" s="217"/>
      <c r="G418" s="217"/>
      <c r="H418" s="217"/>
      <c r="I418" s="217"/>
      <c r="J418" s="217"/>
    </row>
    <row r="419" spans="1:10" ht="18" customHeight="1">
      <c r="A419" s="39" t="s">
        <v>171</v>
      </c>
      <c r="B419" s="40" t="s">
        <v>7</v>
      </c>
      <c r="C419" s="39" t="s">
        <v>8</v>
      </c>
      <c r="D419" s="39" t="s">
        <v>9</v>
      </c>
      <c r="E419" s="238" t="s">
        <v>429</v>
      </c>
      <c r="F419" s="238"/>
      <c r="G419" s="41" t="s">
        <v>10</v>
      </c>
      <c r="H419" s="40" t="s">
        <v>11</v>
      </c>
      <c r="I419" s="40" t="s">
        <v>12</v>
      </c>
      <c r="J419" s="40" t="s">
        <v>14</v>
      </c>
    </row>
    <row r="420" spans="1:10" ht="24" customHeight="1">
      <c r="A420" s="33" t="s">
        <v>428</v>
      </c>
      <c r="B420" s="34" t="s">
        <v>172</v>
      </c>
      <c r="C420" s="33" t="s">
        <v>37</v>
      </c>
      <c r="D420" s="33" t="s">
        <v>173</v>
      </c>
      <c r="E420" s="237" t="s">
        <v>427</v>
      </c>
      <c r="F420" s="237"/>
      <c r="G420" s="35" t="s">
        <v>39</v>
      </c>
      <c r="H420" s="236">
        <v>1</v>
      </c>
      <c r="I420" s="235">
        <v>406.07</v>
      </c>
      <c r="J420" s="235">
        <v>406.07</v>
      </c>
    </row>
    <row r="421" spans="1:10" ht="24" customHeight="1">
      <c r="A421" s="233" t="s">
        <v>410</v>
      </c>
      <c r="B421" s="234" t="s">
        <v>455</v>
      </c>
      <c r="C421" s="233" t="s">
        <v>23</v>
      </c>
      <c r="D421" s="233" t="s">
        <v>454</v>
      </c>
      <c r="E421" s="232" t="s">
        <v>411</v>
      </c>
      <c r="F421" s="232"/>
      <c r="G421" s="231" t="s">
        <v>25</v>
      </c>
      <c r="H421" s="230">
        <v>8</v>
      </c>
      <c r="I421" s="229">
        <v>24.64</v>
      </c>
      <c r="J421" s="229">
        <v>197.12</v>
      </c>
    </row>
    <row r="422" spans="1:10" ht="24" customHeight="1">
      <c r="A422" s="233" t="s">
        <v>410</v>
      </c>
      <c r="B422" s="234" t="s">
        <v>453</v>
      </c>
      <c r="C422" s="233" t="s">
        <v>23</v>
      </c>
      <c r="D422" s="233" t="s">
        <v>452</v>
      </c>
      <c r="E422" s="232" t="s">
        <v>411</v>
      </c>
      <c r="F422" s="232"/>
      <c r="G422" s="231" t="s">
        <v>25</v>
      </c>
      <c r="H422" s="230">
        <v>8</v>
      </c>
      <c r="I422" s="229">
        <v>19.920000000000002</v>
      </c>
      <c r="J422" s="229">
        <v>159.36000000000001</v>
      </c>
    </row>
    <row r="423" spans="1:10" ht="24" customHeight="1">
      <c r="A423" s="227" t="s">
        <v>406</v>
      </c>
      <c r="B423" s="228" t="s">
        <v>451</v>
      </c>
      <c r="C423" s="227" t="s">
        <v>23</v>
      </c>
      <c r="D423" s="227" t="s">
        <v>450</v>
      </c>
      <c r="E423" s="226" t="s">
        <v>404</v>
      </c>
      <c r="F423" s="226"/>
      <c r="G423" s="225" t="s">
        <v>447</v>
      </c>
      <c r="H423" s="224">
        <v>0.78</v>
      </c>
      <c r="I423" s="223">
        <v>38.71</v>
      </c>
      <c r="J423" s="223">
        <v>30.19</v>
      </c>
    </row>
    <row r="424" spans="1:10" ht="24" customHeight="1">
      <c r="A424" s="227" t="s">
        <v>406</v>
      </c>
      <c r="B424" s="228" t="s">
        <v>449</v>
      </c>
      <c r="C424" s="227" t="s">
        <v>23</v>
      </c>
      <c r="D424" s="227" t="s">
        <v>448</v>
      </c>
      <c r="E424" s="226" t="s">
        <v>404</v>
      </c>
      <c r="F424" s="226"/>
      <c r="G424" s="225" t="s">
        <v>447</v>
      </c>
      <c r="H424" s="224">
        <v>0.48</v>
      </c>
      <c r="I424" s="223">
        <v>40.43</v>
      </c>
      <c r="J424" s="223">
        <v>19.399999999999999</v>
      </c>
    </row>
    <row r="425" spans="1:10">
      <c r="A425" s="222"/>
      <c r="B425" s="222"/>
      <c r="C425" s="222"/>
      <c r="D425" s="222"/>
      <c r="E425" s="222" t="s">
        <v>403</v>
      </c>
      <c r="F425" s="220">
        <v>227.52</v>
      </c>
      <c r="G425" s="222" t="s">
        <v>402</v>
      </c>
      <c r="H425" s="220">
        <v>0</v>
      </c>
      <c r="I425" s="222" t="s">
        <v>401</v>
      </c>
      <c r="J425" s="220">
        <v>227.52</v>
      </c>
    </row>
    <row r="426" spans="1:10">
      <c r="A426" s="222"/>
      <c r="B426" s="222"/>
      <c r="C426" s="222"/>
      <c r="D426" s="222"/>
      <c r="E426" s="222" t="s">
        <v>400</v>
      </c>
      <c r="F426" s="220">
        <v>84.45</v>
      </c>
      <c r="G426" s="222"/>
      <c r="H426" s="221" t="s">
        <v>399</v>
      </c>
      <c r="I426" s="221"/>
      <c r="J426" s="220">
        <v>490.52</v>
      </c>
    </row>
    <row r="427" spans="1:10" ht="30" customHeight="1" thickBot="1">
      <c r="A427" s="215"/>
      <c r="B427" s="215"/>
      <c r="C427" s="215"/>
      <c r="D427" s="215"/>
      <c r="E427" s="215"/>
      <c r="F427" s="215"/>
      <c r="G427" s="215" t="s">
        <v>398</v>
      </c>
      <c r="H427" s="219">
        <v>3</v>
      </c>
      <c r="I427" s="215" t="s">
        <v>397</v>
      </c>
      <c r="J427" s="218">
        <v>1471.56</v>
      </c>
    </row>
    <row r="428" spans="1:10" ht="1.05" customHeight="1" thickTop="1">
      <c r="A428" s="217"/>
      <c r="B428" s="217"/>
      <c r="C428" s="217"/>
      <c r="D428" s="217"/>
      <c r="E428" s="217"/>
      <c r="F428" s="217"/>
      <c r="G428" s="217"/>
      <c r="H428" s="217"/>
      <c r="I428" s="217"/>
      <c r="J428" s="217"/>
    </row>
    <row r="429" spans="1:10" ht="18" customHeight="1">
      <c r="A429" s="39" t="s">
        <v>174</v>
      </c>
      <c r="B429" s="40" t="s">
        <v>7</v>
      </c>
      <c r="C429" s="39" t="s">
        <v>8</v>
      </c>
      <c r="D429" s="39" t="s">
        <v>9</v>
      </c>
      <c r="E429" s="238" t="s">
        <v>429</v>
      </c>
      <c r="F429" s="238"/>
      <c r="G429" s="41" t="s">
        <v>10</v>
      </c>
      <c r="H429" s="40" t="s">
        <v>11</v>
      </c>
      <c r="I429" s="40" t="s">
        <v>12</v>
      </c>
      <c r="J429" s="40" t="s">
        <v>14</v>
      </c>
    </row>
    <row r="430" spans="1:10" ht="24" customHeight="1">
      <c r="A430" s="33" t="s">
        <v>428</v>
      </c>
      <c r="B430" s="34" t="s">
        <v>175</v>
      </c>
      <c r="C430" s="33" t="s">
        <v>37</v>
      </c>
      <c r="D430" s="33" t="s">
        <v>176</v>
      </c>
      <c r="E430" s="237" t="s">
        <v>427</v>
      </c>
      <c r="F430" s="237"/>
      <c r="G430" s="35" t="s">
        <v>177</v>
      </c>
      <c r="H430" s="236">
        <v>1</v>
      </c>
      <c r="I430" s="235">
        <v>7083.91</v>
      </c>
      <c r="J430" s="235">
        <v>7083.91</v>
      </c>
    </row>
    <row r="431" spans="1:10" ht="24" customHeight="1">
      <c r="A431" s="233" t="s">
        <v>410</v>
      </c>
      <c r="B431" s="234" t="s">
        <v>444</v>
      </c>
      <c r="C431" s="233" t="s">
        <v>23</v>
      </c>
      <c r="D431" s="233" t="s">
        <v>443</v>
      </c>
      <c r="E431" s="232" t="s">
        <v>411</v>
      </c>
      <c r="F431" s="232"/>
      <c r="G431" s="231" t="s">
        <v>25</v>
      </c>
      <c r="H431" s="230">
        <v>120</v>
      </c>
      <c r="I431" s="229">
        <v>23.45</v>
      </c>
      <c r="J431" s="229">
        <v>2814</v>
      </c>
    </row>
    <row r="432" spans="1:10" ht="25.95" customHeight="1">
      <c r="A432" s="233" t="s">
        <v>410</v>
      </c>
      <c r="B432" s="234" t="s">
        <v>442</v>
      </c>
      <c r="C432" s="233" t="s">
        <v>23</v>
      </c>
      <c r="D432" s="233" t="s">
        <v>441</v>
      </c>
      <c r="E432" s="232" t="s">
        <v>411</v>
      </c>
      <c r="F432" s="232"/>
      <c r="G432" s="231" t="s">
        <v>25</v>
      </c>
      <c r="H432" s="230">
        <v>120</v>
      </c>
      <c r="I432" s="229">
        <v>18.760000000000002</v>
      </c>
      <c r="J432" s="229">
        <v>2251.1999999999998</v>
      </c>
    </row>
    <row r="433" spans="1:10" ht="25.95" customHeight="1">
      <c r="A433" s="227" t="s">
        <v>406</v>
      </c>
      <c r="B433" s="228" t="s">
        <v>440</v>
      </c>
      <c r="C433" s="227" t="s">
        <v>23</v>
      </c>
      <c r="D433" s="227" t="s">
        <v>439</v>
      </c>
      <c r="E433" s="226" t="s">
        <v>404</v>
      </c>
      <c r="F433" s="226"/>
      <c r="G433" s="225" t="s">
        <v>436</v>
      </c>
      <c r="H433" s="224">
        <v>74</v>
      </c>
      <c r="I433" s="223">
        <v>14.41</v>
      </c>
      <c r="J433" s="223">
        <v>1066.3399999999999</v>
      </c>
    </row>
    <row r="434" spans="1:10" ht="25.95" customHeight="1">
      <c r="A434" s="227" t="s">
        <v>406</v>
      </c>
      <c r="B434" s="228" t="s">
        <v>446</v>
      </c>
      <c r="C434" s="227" t="s">
        <v>23</v>
      </c>
      <c r="D434" s="227" t="s">
        <v>445</v>
      </c>
      <c r="E434" s="226" t="s">
        <v>404</v>
      </c>
      <c r="F434" s="226"/>
      <c r="G434" s="225" t="s">
        <v>436</v>
      </c>
      <c r="H434" s="224">
        <v>15</v>
      </c>
      <c r="I434" s="223">
        <v>34.57</v>
      </c>
      <c r="J434" s="223">
        <v>518.54999999999995</v>
      </c>
    </row>
    <row r="435" spans="1:10" ht="25.95" customHeight="1">
      <c r="A435" s="227" t="s">
        <v>406</v>
      </c>
      <c r="B435" s="228" t="s">
        <v>435</v>
      </c>
      <c r="C435" s="227" t="s">
        <v>23</v>
      </c>
      <c r="D435" s="227" t="s">
        <v>434</v>
      </c>
      <c r="E435" s="226" t="s">
        <v>404</v>
      </c>
      <c r="F435" s="226"/>
      <c r="G435" s="225" t="s">
        <v>39</v>
      </c>
      <c r="H435" s="224">
        <v>10</v>
      </c>
      <c r="I435" s="223">
        <v>24.71</v>
      </c>
      <c r="J435" s="223">
        <v>247.1</v>
      </c>
    </row>
    <row r="436" spans="1:10" ht="39" customHeight="1">
      <c r="A436" s="227" t="s">
        <v>406</v>
      </c>
      <c r="B436" s="228" t="s">
        <v>433</v>
      </c>
      <c r="C436" s="227" t="s">
        <v>23</v>
      </c>
      <c r="D436" s="227" t="s">
        <v>432</v>
      </c>
      <c r="E436" s="226" t="s">
        <v>404</v>
      </c>
      <c r="F436" s="226"/>
      <c r="G436" s="225" t="s">
        <v>39</v>
      </c>
      <c r="H436" s="224">
        <v>8</v>
      </c>
      <c r="I436" s="223">
        <v>23.34</v>
      </c>
      <c r="J436" s="223">
        <v>186.72</v>
      </c>
    </row>
    <row r="437" spans="1:10">
      <c r="A437" s="222"/>
      <c r="B437" s="222"/>
      <c r="C437" s="222"/>
      <c r="D437" s="222"/>
      <c r="E437" s="222" t="s">
        <v>403</v>
      </c>
      <c r="F437" s="220">
        <v>3406.8</v>
      </c>
      <c r="G437" s="222" t="s">
        <v>402</v>
      </c>
      <c r="H437" s="220">
        <v>0</v>
      </c>
      <c r="I437" s="222" t="s">
        <v>401</v>
      </c>
      <c r="J437" s="220">
        <v>3406.8</v>
      </c>
    </row>
    <row r="438" spans="1:10">
      <c r="A438" s="222"/>
      <c r="B438" s="222"/>
      <c r="C438" s="222"/>
      <c r="D438" s="222"/>
      <c r="E438" s="222" t="s">
        <v>400</v>
      </c>
      <c r="F438" s="220">
        <v>1474.33</v>
      </c>
      <c r="G438" s="222"/>
      <c r="H438" s="221" t="s">
        <v>399</v>
      </c>
      <c r="I438" s="221"/>
      <c r="J438" s="220">
        <v>8558.24</v>
      </c>
    </row>
    <row r="439" spans="1:10" ht="30" customHeight="1" thickBot="1">
      <c r="A439" s="215"/>
      <c r="B439" s="215"/>
      <c r="C439" s="215"/>
      <c r="D439" s="215"/>
      <c r="E439" s="215"/>
      <c r="F439" s="215"/>
      <c r="G439" s="215" t="s">
        <v>398</v>
      </c>
      <c r="H439" s="219">
        <v>1</v>
      </c>
      <c r="I439" s="215" t="s">
        <v>397</v>
      </c>
      <c r="J439" s="218">
        <v>8558.24</v>
      </c>
    </row>
    <row r="440" spans="1:10" ht="1.05" customHeight="1" thickTop="1">
      <c r="A440" s="217"/>
      <c r="B440" s="217"/>
      <c r="C440" s="217"/>
      <c r="D440" s="217"/>
      <c r="E440" s="217"/>
      <c r="F440" s="217"/>
      <c r="G440" s="217"/>
      <c r="H440" s="217"/>
      <c r="I440" s="217"/>
      <c r="J440" s="217"/>
    </row>
    <row r="441" spans="1:10" ht="18" customHeight="1">
      <c r="A441" s="39" t="s">
        <v>178</v>
      </c>
      <c r="B441" s="40" t="s">
        <v>7</v>
      </c>
      <c r="C441" s="39" t="s">
        <v>8</v>
      </c>
      <c r="D441" s="39" t="s">
        <v>9</v>
      </c>
      <c r="E441" s="238" t="s">
        <v>429</v>
      </c>
      <c r="F441" s="238"/>
      <c r="G441" s="41" t="s">
        <v>10</v>
      </c>
      <c r="H441" s="40" t="s">
        <v>11</v>
      </c>
      <c r="I441" s="40" t="s">
        <v>12</v>
      </c>
      <c r="J441" s="40" t="s">
        <v>14</v>
      </c>
    </row>
    <row r="442" spans="1:10" ht="24" customHeight="1">
      <c r="A442" s="33" t="s">
        <v>428</v>
      </c>
      <c r="B442" s="34" t="s">
        <v>179</v>
      </c>
      <c r="C442" s="33" t="s">
        <v>37</v>
      </c>
      <c r="D442" s="33" t="s">
        <v>180</v>
      </c>
      <c r="E442" s="237" t="s">
        <v>427</v>
      </c>
      <c r="F442" s="237"/>
      <c r="G442" s="35" t="s">
        <v>177</v>
      </c>
      <c r="H442" s="236">
        <v>1</v>
      </c>
      <c r="I442" s="235">
        <v>1308.1600000000001</v>
      </c>
      <c r="J442" s="235">
        <v>1308.1600000000001</v>
      </c>
    </row>
    <row r="443" spans="1:10" ht="24" customHeight="1">
      <c r="A443" s="233" t="s">
        <v>410</v>
      </c>
      <c r="B443" s="234" t="s">
        <v>444</v>
      </c>
      <c r="C443" s="233" t="s">
        <v>23</v>
      </c>
      <c r="D443" s="233" t="s">
        <v>443</v>
      </c>
      <c r="E443" s="232" t="s">
        <v>411</v>
      </c>
      <c r="F443" s="232"/>
      <c r="G443" s="231" t="s">
        <v>25</v>
      </c>
      <c r="H443" s="230">
        <v>20</v>
      </c>
      <c r="I443" s="229">
        <v>23.45</v>
      </c>
      <c r="J443" s="229">
        <v>469</v>
      </c>
    </row>
    <row r="444" spans="1:10" ht="25.95" customHeight="1">
      <c r="A444" s="233" t="s">
        <v>410</v>
      </c>
      <c r="B444" s="234" t="s">
        <v>442</v>
      </c>
      <c r="C444" s="233" t="s">
        <v>23</v>
      </c>
      <c r="D444" s="233" t="s">
        <v>441</v>
      </c>
      <c r="E444" s="232" t="s">
        <v>411</v>
      </c>
      <c r="F444" s="232"/>
      <c r="G444" s="231" t="s">
        <v>25</v>
      </c>
      <c r="H444" s="230">
        <v>20</v>
      </c>
      <c r="I444" s="229">
        <v>18.760000000000002</v>
      </c>
      <c r="J444" s="229">
        <v>375.2</v>
      </c>
    </row>
    <row r="445" spans="1:10" ht="25.95" customHeight="1">
      <c r="A445" s="227" t="s">
        <v>406</v>
      </c>
      <c r="B445" s="228" t="s">
        <v>440</v>
      </c>
      <c r="C445" s="227" t="s">
        <v>23</v>
      </c>
      <c r="D445" s="227" t="s">
        <v>439</v>
      </c>
      <c r="E445" s="226" t="s">
        <v>404</v>
      </c>
      <c r="F445" s="226"/>
      <c r="G445" s="225" t="s">
        <v>436</v>
      </c>
      <c r="H445" s="224">
        <v>25</v>
      </c>
      <c r="I445" s="223">
        <v>14.41</v>
      </c>
      <c r="J445" s="223">
        <v>360.25</v>
      </c>
    </row>
    <row r="446" spans="1:10" ht="25.95" customHeight="1">
      <c r="A446" s="227" t="s">
        <v>406</v>
      </c>
      <c r="B446" s="228" t="s">
        <v>446</v>
      </c>
      <c r="C446" s="227" t="s">
        <v>23</v>
      </c>
      <c r="D446" s="227" t="s">
        <v>445</v>
      </c>
      <c r="E446" s="226" t="s">
        <v>404</v>
      </c>
      <c r="F446" s="226"/>
      <c r="G446" s="225" t="s">
        <v>436</v>
      </c>
      <c r="H446" s="224">
        <v>3</v>
      </c>
      <c r="I446" s="223">
        <v>34.57</v>
      </c>
      <c r="J446" s="223">
        <v>103.71</v>
      </c>
    </row>
    <row r="447" spans="1:10">
      <c r="A447" s="222"/>
      <c r="B447" s="222"/>
      <c r="C447" s="222"/>
      <c r="D447" s="222"/>
      <c r="E447" s="222" t="s">
        <v>403</v>
      </c>
      <c r="F447" s="220">
        <v>567.79999999999995</v>
      </c>
      <c r="G447" s="222" t="s">
        <v>402</v>
      </c>
      <c r="H447" s="220">
        <v>0</v>
      </c>
      <c r="I447" s="222" t="s">
        <v>401</v>
      </c>
      <c r="J447" s="220">
        <v>567.79999999999995</v>
      </c>
    </row>
    <row r="448" spans="1:10">
      <c r="A448" s="222"/>
      <c r="B448" s="222"/>
      <c r="C448" s="222"/>
      <c r="D448" s="222"/>
      <c r="E448" s="222" t="s">
        <v>400</v>
      </c>
      <c r="F448" s="220">
        <v>272.33999999999997</v>
      </c>
      <c r="G448" s="222"/>
      <c r="H448" s="221" t="s">
        <v>399</v>
      </c>
      <c r="I448" s="221"/>
      <c r="J448" s="220">
        <v>1580.5</v>
      </c>
    </row>
    <row r="449" spans="1:10" ht="30" customHeight="1" thickBot="1">
      <c r="A449" s="215"/>
      <c r="B449" s="215"/>
      <c r="C449" s="215"/>
      <c r="D449" s="215"/>
      <c r="E449" s="215"/>
      <c r="F449" s="215"/>
      <c r="G449" s="215" t="s">
        <v>398</v>
      </c>
      <c r="H449" s="219">
        <v>1</v>
      </c>
      <c r="I449" s="215" t="s">
        <v>397</v>
      </c>
      <c r="J449" s="218">
        <v>1580.5</v>
      </c>
    </row>
    <row r="450" spans="1:10" ht="1.05" customHeight="1" thickTop="1">
      <c r="A450" s="217"/>
      <c r="B450" s="217"/>
      <c r="C450" s="217"/>
      <c r="D450" s="217"/>
      <c r="E450" s="217"/>
      <c r="F450" s="217"/>
      <c r="G450" s="217"/>
      <c r="H450" s="217"/>
      <c r="I450" s="217"/>
      <c r="J450" s="217"/>
    </row>
    <row r="451" spans="1:10" ht="18" customHeight="1">
      <c r="A451" s="39" t="s">
        <v>181</v>
      </c>
      <c r="B451" s="40" t="s">
        <v>7</v>
      </c>
      <c r="C451" s="39" t="s">
        <v>8</v>
      </c>
      <c r="D451" s="39" t="s">
        <v>9</v>
      </c>
      <c r="E451" s="238" t="s">
        <v>429</v>
      </c>
      <c r="F451" s="238"/>
      <c r="G451" s="41" t="s">
        <v>10</v>
      </c>
      <c r="H451" s="40" t="s">
        <v>11</v>
      </c>
      <c r="I451" s="40" t="s">
        <v>12</v>
      </c>
      <c r="J451" s="40" t="s">
        <v>14</v>
      </c>
    </row>
    <row r="452" spans="1:10" ht="24" customHeight="1">
      <c r="A452" s="33" t="s">
        <v>428</v>
      </c>
      <c r="B452" s="34" t="s">
        <v>182</v>
      </c>
      <c r="C452" s="33" t="s">
        <v>37</v>
      </c>
      <c r="D452" s="33" t="s">
        <v>183</v>
      </c>
      <c r="E452" s="237" t="s">
        <v>427</v>
      </c>
      <c r="F452" s="237"/>
      <c r="G452" s="35" t="s">
        <v>177</v>
      </c>
      <c r="H452" s="236">
        <v>1</v>
      </c>
      <c r="I452" s="235">
        <v>4574.03</v>
      </c>
      <c r="J452" s="235">
        <v>4574.03</v>
      </c>
    </row>
    <row r="453" spans="1:10" ht="24" customHeight="1">
      <c r="A453" s="233" t="s">
        <v>410</v>
      </c>
      <c r="B453" s="234" t="s">
        <v>444</v>
      </c>
      <c r="C453" s="233" t="s">
        <v>23</v>
      </c>
      <c r="D453" s="233" t="s">
        <v>443</v>
      </c>
      <c r="E453" s="232" t="s">
        <v>411</v>
      </c>
      <c r="F453" s="232"/>
      <c r="G453" s="231" t="s">
        <v>25</v>
      </c>
      <c r="H453" s="230">
        <v>56</v>
      </c>
      <c r="I453" s="229">
        <v>23.45</v>
      </c>
      <c r="J453" s="229">
        <v>1313.2</v>
      </c>
    </row>
    <row r="454" spans="1:10" ht="25.95" customHeight="1">
      <c r="A454" s="233" t="s">
        <v>410</v>
      </c>
      <c r="B454" s="234" t="s">
        <v>442</v>
      </c>
      <c r="C454" s="233" t="s">
        <v>23</v>
      </c>
      <c r="D454" s="233" t="s">
        <v>441</v>
      </c>
      <c r="E454" s="232" t="s">
        <v>411</v>
      </c>
      <c r="F454" s="232"/>
      <c r="G454" s="231" t="s">
        <v>25</v>
      </c>
      <c r="H454" s="230">
        <v>56</v>
      </c>
      <c r="I454" s="229">
        <v>18.760000000000002</v>
      </c>
      <c r="J454" s="229">
        <v>1050.56</v>
      </c>
    </row>
    <row r="455" spans="1:10" ht="24" customHeight="1">
      <c r="A455" s="233" t="s">
        <v>410</v>
      </c>
      <c r="B455" s="234" t="s">
        <v>420</v>
      </c>
      <c r="C455" s="233" t="s">
        <v>23</v>
      </c>
      <c r="D455" s="233" t="s">
        <v>419</v>
      </c>
      <c r="E455" s="232" t="s">
        <v>411</v>
      </c>
      <c r="F455" s="232"/>
      <c r="G455" s="231" t="s">
        <v>25</v>
      </c>
      <c r="H455" s="230">
        <v>24</v>
      </c>
      <c r="I455" s="229">
        <v>23.58</v>
      </c>
      <c r="J455" s="229">
        <v>565.91999999999996</v>
      </c>
    </row>
    <row r="456" spans="1:10" ht="24" customHeight="1">
      <c r="A456" s="233" t="s">
        <v>410</v>
      </c>
      <c r="B456" s="234" t="s">
        <v>418</v>
      </c>
      <c r="C456" s="233" t="s">
        <v>23</v>
      </c>
      <c r="D456" s="233" t="s">
        <v>417</v>
      </c>
      <c r="E456" s="232" t="s">
        <v>411</v>
      </c>
      <c r="F456" s="232"/>
      <c r="G456" s="231" t="s">
        <v>25</v>
      </c>
      <c r="H456" s="230">
        <v>24</v>
      </c>
      <c r="I456" s="229">
        <v>17.68</v>
      </c>
      <c r="J456" s="229">
        <v>424.32</v>
      </c>
    </row>
    <row r="457" spans="1:10" ht="25.95" customHeight="1">
      <c r="A457" s="227" t="s">
        <v>406</v>
      </c>
      <c r="B457" s="228" t="s">
        <v>440</v>
      </c>
      <c r="C457" s="227" t="s">
        <v>23</v>
      </c>
      <c r="D457" s="227" t="s">
        <v>439</v>
      </c>
      <c r="E457" s="226" t="s">
        <v>404</v>
      </c>
      <c r="F457" s="226"/>
      <c r="G457" s="225" t="s">
        <v>436</v>
      </c>
      <c r="H457" s="224">
        <v>40</v>
      </c>
      <c r="I457" s="223">
        <v>14.41</v>
      </c>
      <c r="J457" s="223">
        <v>576.4</v>
      </c>
    </row>
    <row r="458" spans="1:10" ht="25.95" customHeight="1">
      <c r="A458" s="227" t="s">
        <v>406</v>
      </c>
      <c r="B458" s="228" t="s">
        <v>438</v>
      </c>
      <c r="C458" s="227" t="s">
        <v>23</v>
      </c>
      <c r="D458" s="227" t="s">
        <v>437</v>
      </c>
      <c r="E458" s="226" t="s">
        <v>404</v>
      </c>
      <c r="F458" s="226"/>
      <c r="G458" s="225" t="s">
        <v>436</v>
      </c>
      <c r="H458" s="224">
        <v>10</v>
      </c>
      <c r="I458" s="223">
        <v>37.729999999999997</v>
      </c>
      <c r="J458" s="223">
        <v>377.3</v>
      </c>
    </row>
    <row r="459" spans="1:10" ht="25.95" customHeight="1">
      <c r="A459" s="227" t="s">
        <v>406</v>
      </c>
      <c r="B459" s="228" t="s">
        <v>435</v>
      </c>
      <c r="C459" s="227" t="s">
        <v>23</v>
      </c>
      <c r="D459" s="227" t="s">
        <v>434</v>
      </c>
      <c r="E459" s="226" t="s">
        <v>404</v>
      </c>
      <c r="F459" s="226"/>
      <c r="G459" s="225" t="s">
        <v>39</v>
      </c>
      <c r="H459" s="224">
        <v>7</v>
      </c>
      <c r="I459" s="223">
        <v>24.71</v>
      </c>
      <c r="J459" s="223">
        <v>172.97</v>
      </c>
    </row>
    <row r="460" spans="1:10" ht="39" customHeight="1">
      <c r="A460" s="227" t="s">
        <v>406</v>
      </c>
      <c r="B460" s="228" t="s">
        <v>433</v>
      </c>
      <c r="C460" s="227" t="s">
        <v>23</v>
      </c>
      <c r="D460" s="227" t="s">
        <v>432</v>
      </c>
      <c r="E460" s="226" t="s">
        <v>404</v>
      </c>
      <c r="F460" s="226"/>
      <c r="G460" s="225" t="s">
        <v>39</v>
      </c>
      <c r="H460" s="224">
        <v>4</v>
      </c>
      <c r="I460" s="223">
        <v>23.34</v>
      </c>
      <c r="J460" s="223">
        <v>93.36</v>
      </c>
    </row>
    <row r="461" spans="1:10">
      <c r="A461" s="222"/>
      <c r="B461" s="222"/>
      <c r="C461" s="222"/>
      <c r="D461" s="222"/>
      <c r="E461" s="222" t="s">
        <v>403</v>
      </c>
      <c r="F461" s="220">
        <v>2248.4</v>
      </c>
      <c r="G461" s="222" t="s">
        <v>402</v>
      </c>
      <c r="H461" s="220">
        <v>0</v>
      </c>
      <c r="I461" s="222" t="s">
        <v>401</v>
      </c>
      <c r="J461" s="220">
        <v>2248.4</v>
      </c>
    </row>
    <row r="462" spans="1:10">
      <c r="A462" s="222"/>
      <c r="B462" s="222"/>
      <c r="C462" s="222"/>
      <c r="D462" s="222"/>
      <c r="E462" s="222" t="s">
        <v>400</v>
      </c>
      <c r="F462" s="220">
        <v>949.89</v>
      </c>
      <c r="G462" s="222"/>
      <c r="H462" s="221" t="s">
        <v>399</v>
      </c>
      <c r="I462" s="221"/>
      <c r="J462" s="220">
        <v>5523.92</v>
      </c>
    </row>
    <row r="463" spans="1:10" ht="30" customHeight="1" thickBot="1">
      <c r="A463" s="215"/>
      <c r="B463" s="215"/>
      <c r="C463" s="215"/>
      <c r="D463" s="215"/>
      <c r="E463" s="215"/>
      <c r="F463" s="215"/>
      <c r="G463" s="215" t="s">
        <v>398</v>
      </c>
      <c r="H463" s="219">
        <v>1</v>
      </c>
      <c r="I463" s="215" t="s">
        <v>397</v>
      </c>
      <c r="J463" s="218">
        <v>5523.92</v>
      </c>
    </row>
    <row r="464" spans="1:10" ht="1.05" customHeight="1" thickTop="1">
      <c r="A464" s="217"/>
      <c r="B464" s="217"/>
      <c r="C464" s="217"/>
      <c r="D464" s="217"/>
      <c r="E464" s="217"/>
      <c r="F464" s="217"/>
      <c r="G464" s="217"/>
      <c r="H464" s="217"/>
      <c r="I464" s="217"/>
      <c r="J464" s="217"/>
    </row>
    <row r="465" spans="1:10" ht="24" customHeight="1">
      <c r="A465" s="36" t="s">
        <v>184</v>
      </c>
      <c r="B465" s="36"/>
      <c r="C465" s="36"/>
      <c r="D465" s="36" t="s">
        <v>185</v>
      </c>
      <c r="E465" s="36"/>
      <c r="F465" s="240"/>
      <c r="G465" s="240"/>
      <c r="H465" s="37"/>
      <c r="I465" s="36"/>
      <c r="J465" s="239">
        <v>21679</v>
      </c>
    </row>
    <row r="466" spans="1:10" ht="18" customHeight="1">
      <c r="A466" s="39" t="s">
        <v>186</v>
      </c>
      <c r="B466" s="40" t="s">
        <v>7</v>
      </c>
      <c r="C466" s="39" t="s">
        <v>8</v>
      </c>
      <c r="D466" s="39" t="s">
        <v>9</v>
      </c>
      <c r="E466" s="238" t="s">
        <v>429</v>
      </c>
      <c r="F466" s="238"/>
      <c r="G466" s="41" t="s">
        <v>10</v>
      </c>
      <c r="H466" s="40" t="s">
        <v>11</v>
      </c>
      <c r="I466" s="40" t="s">
        <v>12</v>
      </c>
      <c r="J466" s="40" t="s">
        <v>14</v>
      </c>
    </row>
    <row r="467" spans="1:10" ht="25.95" customHeight="1">
      <c r="A467" s="33" t="s">
        <v>428</v>
      </c>
      <c r="B467" s="34" t="s">
        <v>187</v>
      </c>
      <c r="C467" s="33" t="s">
        <v>37</v>
      </c>
      <c r="D467" s="33" t="s">
        <v>188</v>
      </c>
      <c r="E467" s="237" t="s">
        <v>427</v>
      </c>
      <c r="F467" s="237"/>
      <c r="G467" s="35" t="s">
        <v>39</v>
      </c>
      <c r="H467" s="236">
        <v>1</v>
      </c>
      <c r="I467" s="235">
        <v>11125.3</v>
      </c>
      <c r="J467" s="235">
        <v>11125.3</v>
      </c>
    </row>
    <row r="468" spans="1:10" ht="24" customHeight="1">
      <c r="A468" s="233" t="s">
        <v>410</v>
      </c>
      <c r="B468" s="234" t="s">
        <v>426</v>
      </c>
      <c r="C468" s="233" t="s">
        <v>23</v>
      </c>
      <c r="D468" s="233" t="s">
        <v>425</v>
      </c>
      <c r="E468" s="232" t="s">
        <v>411</v>
      </c>
      <c r="F468" s="232"/>
      <c r="G468" s="231" t="s">
        <v>25</v>
      </c>
      <c r="H468" s="230">
        <v>56</v>
      </c>
      <c r="I468" s="229">
        <v>23.81</v>
      </c>
      <c r="J468" s="229">
        <v>1333.36</v>
      </c>
    </row>
    <row r="469" spans="1:10" ht="25.95" customHeight="1">
      <c r="A469" s="233" t="s">
        <v>410</v>
      </c>
      <c r="B469" s="234" t="s">
        <v>422</v>
      </c>
      <c r="C469" s="233" t="s">
        <v>23</v>
      </c>
      <c r="D469" s="233" t="s">
        <v>421</v>
      </c>
      <c r="E469" s="232" t="s">
        <v>411</v>
      </c>
      <c r="F469" s="232"/>
      <c r="G469" s="231" t="s">
        <v>25</v>
      </c>
      <c r="H469" s="230">
        <v>56</v>
      </c>
      <c r="I469" s="229">
        <v>18.59</v>
      </c>
      <c r="J469" s="229">
        <v>1041.04</v>
      </c>
    </row>
    <row r="470" spans="1:10" ht="25.95" customHeight="1">
      <c r="A470" s="227" t="s">
        <v>406</v>
      </c>
      <c r="B470" s="228" t="s">
        <v>431</v>
      </c>
      <c r="C470" s="227" t="s">
        <v>37</v>
      </c>
      <c r="D470" s="227" t="s">
        <v>430</v>
      </c>
      <c r="E470" s="226" t="s">
        <v>404</v>
      </c>
      <c r="F470" s="226"/>
      <c r="G470" s="225" t="s">
        <v>177</v>
      </c>
      <c r="H470" s="224">
        <v>1.1219109</v>
      </c>
      <c r="I470" s="223">
        <v>7800</v>
      </c>
      <c r="J470" s="223">
        <v>8750.9</v>
      </c>
    </row>
    <row r="471" spans="1:10">
      <c r="A471" s="222"/>
      <c r="B471" s="222"/>
      <c r="C471" s="222"/>
      <c r="D471" s="222"/>
      <c r="E471" s="222" t="s">
        <v>403</v>
      </c>
      <c r="F471" s="220">
        <v>1598.24</v>
      </c>
      <c r="G471" s="222" t="s">
        <v>402</v>
      </c>
      <c r="H471" s="220">
        <v>0</v>
      </c>
      <c r="I471" s="222" t="s">
        <v>401</v>
      </c>
      <c r="J471" s="220">
        <v>1598.24</v>
      </c>
    </row>
    <row r="472" spans="1:10">
      <c r="A472" s="222"/>
      <c r="B472" s="222"/>
      <c r="C472" s="222"/>
      <c r="D472" s="222"/>
      <c r="E472" s="222" t="s">
        <v>400</v>
      </c>
      <c r="F472" s="220">
        <v>2326.04</v>
      </c>
      <c r="G472" s="222"/>
      <c r="H472" s="221" t="s">
        <v>399</v>
      </c>
      <c r="I472" s="221"/>
      <c r="J472" s="220">
        <v>13451.34</v>
      </c>
    </row>
    <row r="473" spans="1:10" ht="30" customHeight="1" thickBot="1">
      <c r="A473" s="215"/>
      <c r="B473" s="215"/>
      <c r="C473" s="215"/>
      <c r="D473" s="215"/>
      <c r="E473" s="215"/>
      <c r="F473" s="215"/>
      <c r="G473" s="215" t="s">
        <v>398</v>
      </c>
      <c r="H473" s="219">
        <v>1</v>
      </c>
      <c r="I473" s="215" t="s">
        <v>397</v>
      </c>
      <c r="J473" s="218">
        <v>13451.34</v>
      </c>
    </row>
    <row r="474" spans="1:10" ht="1.05" customHeight="1" thickTop="1">
      <c r="A474" s="217"/>
      <c r="B474" s="217"/>
      <c r="C474" s="217"/>
      <c r="D474" s="217"/>
      <c r="E474" s="217"/>
      <c r="F474" s="217"/>
      <c r="G474" s="217"/>
      <c r="H474" s="217"/>
      <c r="I474" s="217"/>
      <c r="J474" s="217"/>
    </row>
    <row r="475" spans="1:10" ht="18" customHeight="1">
      <c r="A475" s="39" t="s">
        <v>189</v>
      </c>
      <c r="B475" s="40" t="s">
        <v>7</v>
      </c>
      <c r="C475" s="39" t="s">
        <v>8</v>
      </c>
      <c r="D475" s="39" t="s">
        <v>9</v>
      </c>
      <c r="E475" s="238" t="s">
        <v>429</v>
      </c>
      <c r="F475" s="238"/>
      <c r="G475" s="41" t="s">
        <v>10</v>
      </c>
      <c r="H475" s="40" t="s">
        <v>11</v>
      </c>
      <c r="I475" s="40" t="s">
        <v>12</v>
      </c>
      <c r="J475" s="40" t="s">
        <v>14</v>
      </c>
    </row>
    <row r="476" spans="1:10" ht="25.95" customHeight="1">
      <c r="A476" s="33" t="s">
        <v>428</v>
      </c>
      <c r="B476" s="34" t="s">
        <v>190</v>
      </c>
      <c r="C476" s="33" t="s">
        <v>37</v>
      </c>
      <c r="D476" s="33" t="s">
        <v>191</v>
      </c>
      <c r="E476" s="237" t="s">
        <v>427</v>
      </c>
      <c r="F476" s="237"/>
      <c r="G476" s="35" t="s">
        <v>192</v>
      </c>
      <c r="H476" s="236">
        <v>1</v>
      </c>
      <c r="I476" s="235">
        <v>6813.93</v>
      </c>
      <c r="J476" s="235">
        <v>6813.93</v>
      </c>
    </row>
    <row r="477" spans="1:10" ht="24" customHeight="1">
      <c r="A477" s="233" t="s">
        <v>410</v>
      </c>
      <c r="B477" s="234" t="s">
        <v>426</v>
      </c>
      <c r="C477" s="233" t="s">
        <v>23</v>
      </c>
      <c r="D477" s="233" t="s">
        <v>425</v>
      </c>
      <c r="E477" s="232" t="s">
        <v>411</v>
      </c>
      <c r="F477" s="232"/>
      <c r="G477" s="231" t="s">
        <v>25</v>
      </c>
      <c r="H477" s="230">
        <v>50</v>
      </c>
      <c r="I477" s="229">
        <v>23.81</v>
      </c>
      <c r="J477" s="229">
        <v>1190.5</v>
      </c>
    </row>
    <row r="478" spans="1:10" ht="39" customHeight="1">
      <c r="A478" s="233" t="s">
        <v>410</v>
      </c>
      <c r="B478" s="234" t="s">
        <v>424</v>
      </c>
      <c r="C478" s="233" t="s">
        <v>23</v>
      </c>
      <c r="D478" s="233" t="s">
        <v>423</v>
      </c>
      <c r="E478" s="232" t="s">
        <v>407</v>
      </c>
      <c r="F478" s="232"/>
      <c r="G478" s="231" t="s">
        <v>55</v>
      </c>
      <c r="H478" s="230">
        <v>120</v>
      </c>
      <c r="I478" s="229">
        <v>11.12</v>
      </c>
      <c r="J478" s="229">
        <v>1334.4</v>
      </c>
    </row>
    <row r="479" spans="1:10" ht="25.95" customHeight="1">
      <c r="A479" s="233" t="s">
        <v>410</v>
      </c>
      <c r="B479" s="234" t="s">
        <v>422</v>
      </c>
      <c r="C479" s="233" t="s">
        <v>23</v>
      </c>
      <c r="D479" s="233" t="s">
        <v>421</v>
      </c>
      <c r="E479" s="232" t="s">
        <v>411</v>
      </c>
      <c r="F479" s="232"/>
      <c r="G479" s="231" t="s">
        <v>25</v>
      </c>
      <c r="H479" s="230">
        <v>50</v>
      </c>
      <c r="I479" s="229">
        <v>18.59</v>
      </c>
      <c r="J479" s="229">
        <v>929.5</v>
      </c>
    </row>
    <row r="480" spans="1:10" ht="24" customHeight="1">
      <c r="A480" s="233" t="s">
        <v>410</v>
      </c>
      <c r="B480" s="234" t="s">
        <v>420</v>
      </c>
      <c r="C480" s="233" t="s">
        <v>23</v>
      </c>
      <c r="D480" s="233" t="s">
        <v>419</v>
      </c>
      <c r="E480" s="232" t="s">
        <v>411</v>
      </c>
      <c r="F480" s="232"/>
      <c r="G480" s="231" t="s">
        <v>25</v>
      </c>
      <c r="H480" s="230">
        <v>50</v>
      </c>
      <c r="I480" s="229">
        <v>23.58</v>
      </c>
      <c r="J480" s="229">
        <v>1179</v>
      </c>
    </row>
    <row r="481" spans="1:10" ht="24" customHeight="1">
      <c r="A481" s="233" t="s">
        <v>410</v>
      </c>
      <c r="B481" s="234" t="s">
        <v>418</v>
      </c>
      <c r="C481" s="233" t="s">
        <v>23</v>
      </c>
      <c r="D481" s="233" t="s">
        <v>417</v>
      </c>
      <c r="E481" s="232" t="s">
        <v>411</v>
      </c>
      <c r="F481" s="232"/>
      <c r="G481" s="231" t="s">
        <v>25</v>
      </c>
      <c r="H481" s="230">
        <v>50</v>
      </c>
      <c r="I481" s="229">
        <v>17.68</v>
      </c>
      <c r="J481" s="229">
        <v>884</v>
      </c>
    </row>
    <row r="482" spans="1:10" ht="39" customHeight="1">
      <c r="A482" s="233" t="s">
        <v>410</v>
      </c>
      <c r="B482" s="234" t="s">
        <v>416</v>
      </c>
      <c r="C482" s="233" t="s">
        <v>23</v>
      </c>
      <c r="D482" s="233" t="s">
        <v>415</v>
      </c>
      <c r="E482" s="232" t="s">
        <v>414</v>
      </c>
      <c r="F482" s="232"/>
      <c r="G482" s="231" t="s">
        <v>25</v>
      </c>
      <c r="H482" s="230">
        <v>50</v>
      </c>
      <c r="I482" s="229">
        <v>0.35</v>
      </c>
      <c r="J482" s="229">
        <v>17.5</v>
      </c>
    </row>
    <row r="483" spans="1:10" ht="25.95" customHeight="1">
      <c r="A483" s="233" t="s">
        <v>410</v>
      </c>
      <c r="B483" s="234" t="s">
        <v>413</v>
      </c>
      <c r="C483" s="233" t="s">
        <v>23</v>
      </c>
      <c r="D483" s="233" t="s">
        <v>412</v>
      </c>
      <c r="E483" s="232" t="s">
        <v>411</v>
      </c>
      <c r="F483" s="232"/>
      <c r="G483" s="231" t="s">
        <v>25</v>
      </c>
      <c r="H483" s="230">
        <v>50</v>
      </c>
      <c r="I483" s="229">
        <v>0.08</v>
      </c>
      <c r="J483" s="229">
        <v>4</v>
      </c>
    </row>
    <row r="484" spans="1:10" ht="39" customHeight="1">
      <c r="A484" s="233" t="s">
        <v>410</v>
      </c>
      <c r="B484" s="234" t="s">
        <v>409</v>
      </c>
      <c r="C484" s="233" t="s">
        <v>23</v>
      </c>
      <c r="D484" s="233" t="s">
        <v>408</v>
      </c>
      <c r="E484" s="232" t="s">
        <v>407</v>
      </c>
      <c r="F484" s="232"/>
      <c r="G484" s="231" t="s">
        <v>55</v>
      </c>
      <c r="H484" s="230">
        <v>33</v>
      </c>
      <c r="I484" s="229">
        <v>15.91</v>
      </c>
      <c r="J484" s="229">
        <v>525.03</v>
      </c>
    </row>
    <row r="485" spans="1:10" ht="24" customHeight="1">
      <c r="A485" s="227" t="s">
        <v>406</v>
      </c>
      <c r="B485" s="228" t="s">
        <v>405</v>
      </c>
      <c r="C485" s="227" t="s">
        <v>37</v>
      </c>
      <c r="D485" s="227" t="s">
        <v>328</v>
      </c>
      <c r="E485" s="226" t="s">
        <v>404</v>
      </c>
      <c r="F485" s="226"/>
      <c r="G485" s="225" t="s">
        <v>39</v>
      </c>
      <c r="H485" s="224">
        <v>1</v>
      </c>
      <c r="I485" s="223">
        <v>750</v>
      </c>
      <c r="J485" s="223">
        <v>750</v>
      </c>
    </row>
    <row r="486" spans="1:10">
      <c r="A486" s="222"/>
      <c r="B486" s="222"/>
      <c r="C486" s="222"/>
      <c r="D486" s="222"/>
      <c r="E486" s="222" t="s">
        <v>403</v>
      </c>
      <c r="F486" s="220">
        <v>3197.74</v>
      </c>
      <c r="G486" s="222" t="s">
        <v>402</v>
      </c>
      <c r="H486" s="220">
        <v>0</v>
      </c>
      <c r="I486" s="222" t="s">
        <v>401</v>
      </c>
      <c r="J486" s="220">
        <v>3197.74</v>
      </c>
    </row>
    <row r="487" spans="1:10">
      <c r="A487" s="222"/>
      <c r="B487" s="222"/>
      <c r="C487" s="222"/>
      <c r="D487" s="222"/>
      <c r="E487" s="222" t="s">
        <v>400</v>
      </c>
      <c r="F487" s="220">
        <v>1413.73</v>
      </c>
      <c r="G487" s="222"/>
      <c r="H487" s="221" t="s">
        <v>399</v>
      </c>
      <c r="I487" s="221"/>
      <c r="J487" s="220">
        <v>8227.66</v>
      </c>
    </row>
    <row r="488" spans="1:10" ht="30" customHeight="1" thickBot="1">
      <c r="A488" s="215"/>
      <c r="B488" s="215"/>
      <c r="C488" s="215"/>
      <c r="D488" s="215"/>
      <c r="E488" s="215"/>
      <c r="F488" s="215"/>
      <c r="G488" s="215" t="s">
        <v>398</v>
      </c>
      <c r="H488" s="219">
        <v>1</v>
      </c>
      <c r="I488" s="215" t="s">
        <v>397</v>
      </c>
      <c r="J488" s="218">
        <v>8227.66</v>
      </c>
    </row>
    <row r="489" spans="1:10" ht="1.05" customHeight="1" thickTop="1">
      <c r="A489" s="217"/>
      <c r="B489" s="217"/>
      <c r="C489" s="217"/>
      <c r="D489" s="217"/>
      <c r="E489" s="217"/>
      <c r="F489" s="217"/>
      <c r="G489" s="217"/>
      <c r="H489" s="217"/>
      <c r="I489" s="217"/>
      <c r="J489" s="217"/>
    </row>
    <row r="490" spans="1:10">
      <c r="A490" s="32"/>
      <c r="B490" s="32"/>
      <c r="C490" s="32"/>
      <c r="D490" s="32"/>
      <c r="E490" s="32"/>
      <c r="F490" s="32"/>
      <c r="G490" s="32"/>
      <c r="H490" s="32"/>
      <c r="I490" s="32"/>
      <c r="J490" s="32"/>
    </row>
    <row r="491" spans="1:10">
      <c r="A491" s="212"/>
      <c r="B491" s="212"/>
      <c r="C491" s="212"/>
      <c r="D491" s="216"/>
      <c r="E491" s="215"/>
      <c r="F491" s="214" t="s">
        <v>198</v>
      </c>
      <c r="G491" s="212"/>
      <c r="H491" s="213">
        <v>366005.19</v>
      </c>
      <c r="I491" s="212"/>
      <c r="J491" s="212"/>
    </row>
    <row r="492" spans="1:10">
      <c r="A492" s="212"/>
      <c r="B492" s="212"/>
      <c r="C492" s="212"/>
      <c r="D492" s="216"/>
      <c r="E492" s="215"/>
      <c r="F492" s="214" t="s">
        <v>199</v>
      </c>
      <c r="G492" s="212"/>
      <c r="H492" s="213">
        <v>71222.210000000006</v>
      </c>
      <c r="I492" s="212"/>
      <c r="J492" s="212"/>
    </row>
    <row r="493" spans="1:10">
      <c r="A493" s="212"/>
      <c r="B493" s="212"/>
      <c r="C493" s="212"/>
      <c r="D493" s="216"/>
      <c r="E493" s="215"/>
      <c r="F493" s="214" t="s">
        <v>200</v>
      </c>
      <c r="G493" s="212"/>
      <c r="H493" s="213">
        <v>437227.4</v>
      </c>
      <c r="I493" s="212"/>
      <c r="J493" s="212"/>
    </row>
    <row r="494" spans="1:10" ht="60" customHeight="1">
      <c r="A494" s="31"/>
      <c r="B494" s="31"/>
      <c r="C494" s="31"/>
      <c r="D494" s="31"/>
      <c r="E494" s="31"/>
      <c r="F494" s="31"/>
      <c r="G494" s="31"/>
      <c r="H494" s="31"/>
      <c r="I494" s="31"/>
      <c r="J494" s="31"/>
    </row>
    <row r="495" spans="1:10" ht="70.05" customHeight="1">
      <c r="A495" s="30" t="s">
        <v>201</v>
      </c>
      <c r="B495" s="20"/>
      <c r="C495" s="20"/>
      <c r="D495" s="20"/>
      <c r="E495" s="20"/>
      <c r="F495" s="20"/>
      <c r="G495" s="20"/>
      <c r="H495" s="20"/>
      <c r="I495" s="20"/>
      <c r="J495" s="20"/>
    </row>
  </sheetData>
  <mergeCells count="367">
    <mergeCell ref="A3:J3"/>
    <mergeCell ref="C1:D1"/>
    <mergeCell ref="E1:F1"/>
    <mergeCell ref="G1:H1"/>
    <mergeCell ref="I1:J1"/>
    <mergeCell ref="C2:D2"/>
    <mergeCell ref="E2:F2"/>
    <mergeCell ref="G2:H2"/>
    <mergeCell ref="I2:J2"/>
    <mergeCell ref="E24:F24"/>
    <mergeCell ref="F4:G4"/>
    <mergeCell ref="E5:F5"/>
    <mergeCell ref="E6:F6"/>
    <mergeCell ref="E7:F7"/>
    <mergeCell ref="E8:F8"/>
    <mergeCell ref="E9:F9"/>
    <mergeCell ref="E10:F10"/>
    <mergeCell ref="E11:F11"/>
    <mergeCell ref="E12:F12"/>
    <mergeCell ref="E35:F35"/>
    <mergeCell ref="E36:F36"/>
    <mergeCell ref="H14:I14"/>
    <mergeCell ref="E17:F17"/>
    <mergeCell ref="E18:F18"/>
    <mergeCell ref="E19:F19"/>
    <mergeCell ref="E20:F20"/>
    <mergeCell ref="E21:F21"/>
    <mergeCell ref="E22:F22"/>
    <mergeCell ref="E23:F23"/>
    <mergeCell ref="E46:F46"/>
    <mergeCell ref="H48:I48"/>
    <mergeCell ref="E51:F51"/>
    <mergeCell ref="H26:I26"/>
    <mergeCell ref="F29:G29"/>
    <mergeCell ref="E30:F30"/>
    <mergeCell ref="E31:F31"/>
    <mergeCell ref="E32:F32"/>
    <mergeCell ref="E33:F33"/>
    <mergeCell ref="E34:F34"/>
    <mergeCell ref="H58:I58"/>
    <mergeCell ref="E61:F61"/>
    <mergeCell ref="E62:F62"/>
    <mergeCell ref="E63:F63"/>
    <mergeCell ref="E37:F37"/>
    <mergeCell ref="E38:F38"/>
    <mergeCell ref="H40:I40"/>
    <mergeCell ref="E43:F43"/>
    <mergeCell ref="E44:F44"/>
    <mergeCell ref="E45:F45"/>
    <mergeCell ref="E73:F73"/>
    <mergeCell ref="E74:F74"/>
    <mergeCell ref="E75:F75"/>
    <mergeCell ref="E52:F52"/>
    <mergeCell ref="E53:F53"/>
    <mergeCell ref="E54:F54"/>
    <mergeCell ref="E55:F55"/>
    <mergeCell ref="E56:F56"/>
    <mergeCell ref="E64:F64"/>
    <mergeCell ref="H66:I66"/>
    <mergeCell ref="F69:G69"/>
    <mergeCell ref="F70:G70"/>
    <mergeCell ref="E71:F71"/>
    <mergeCell ref="E72:F72"/>
    <mergeCell ref="H100:I100"/>
    <mergeCell ref="H77:I77"/>
    <mergeCell ref="E80:F80"/>
    <mergeCell ref="E81:F81"/>
    <mergeCell ref="E82:F82"/>
    <mergeCell ref="E83:F83"/>
    <mergeCell ref="E84:F84"/>
    <mergeCell ref="E85:F85"/>
    <mergeCell ref="E86:F86"/>
    <mergeCell ref="E87:F87"/>
    <mergeCell ref="E113:F113"/>
    <mergeCell ref="E114:F114"/>
    <mergeCell ref="E88:F88"/>
    <mergeCell ref="E89:F89"/>
    <mergeCell ref="E90:F90"/>
    <mergeCell ref="H92:I92"/>
    <mergeCell ref="E95:F95"/>
    <mergeCell ref="E96:F96"/>
    <mergeCell ref="E97:F97"/>
    <mergeCell ref="E98:F98"/>
    <mergeCell ref="H122:I122"/>
    <mergeCell ref="E125:F125"/>
    <mergeCell ref="E126:F126"/>
    <mergeCell ref="E103:F103"/>
    <mergeCell ref="E104:F104"/>
    <mergeCell ref="E105:F105"/>
    <mergeCell ref="E106:F106"/>
    <mergeCell ref="H108:I108"/>
    <mergeCell ref="F111:G111"/>
    <mergeCell ref="E112:F112"/>
    <mergeCell ref="E136:F136"/>
    <mergeCell ref="E137:F137"/>
    <mergeCell ref="E138:F138"/>
    <mergeCell ref="E115:F115"/>
    <mergeCell ref="E116:F116"/>
    <mergeCell ref="E117:F117"/>
    <mergeCell ref="E118:F118"/>
    <mergeCell ref="E119:F119"/>
    <mergeCell ref="E120:F120"/>
    <mergeCell ref="E127:F127"/>
    <mergeCell ref="E128:F128"/>
    <mergeCell ref="E129:F129"/>
    <mergeCell ref="E130:F130"/>
    <mergeCell ref="H132:I132"/>
    <mergeCell ref="E135:F135"/>
    <mergeCell ref="H166:I166"/>
    <mergeCell ref="H140:I140"/>
    <mergeCell ref="E143:F143"/>
    <mergeCell ref="E144:F144"/>
    <mergeCell ref="E145:F145"/>
    <mergeCell ref="E146:F146"/>
    <mergeCell ref="H148:I148"/>
    <mergeCell ref="E151:F151"/>
    <mergeCell ref="E152:F152"/>
    <mergeCell ref="E153:F153"/>
    <mergeCell ref="E179:F179"/>
    <mergeCell ref="E180:F180"/>
    <mergeCell ref="E154:F154"/>
    <mergeCell ref="H156:I156"/>
    <mergeCell ref="E159:F159"/>
    <mergeCell ref="E160:F160"/>
    <mergeCell ref="E161:F161"/>
    <mergeCell ref="E162:F162"/>
    <mergeCell ref="E163:F163"/>
    <mergeCell ref="E164:F164"/>
    <mergeCell ref="E190:F190"/>
    <mergeCell ref="H192:I192"/>
    <mergeCell ref="F195:G195"/>
    <mergeCell ref="E169:F169"/>
    <mergeCell ref="E170:F170"/>
    <mergeCell ref="E171:F171"/>
    <mergeCell ref="H173:I173"/>
    <mergeCell ref="E176:F176"/>
    <mergeCell ref="E177:F177"/>
    <mergeCell ref="E178:F178"/>
    <mergeCell ref="E181:F181"/>
    <mergeCell ref="H183:I183"/>
    <mergeCell ref="E186:F186"/>
    <mergeCell ref="E187:F187"/>
    <mergeCell ref="E188:F188"/>
    <mergeCell ref="E189:F189"/>
    <mergeCell ref="E213:F213"/>
    <mergeCell ref="E196:F196"/>
    <mergeCell ref="E197:F197"/>
    <mergeCell ref="E198:F198"/>
    <mergeCell ref="E199:F199"/>
    <mergeCell ref="E200:F200"/>
    <mergeCell ref="E201:F201"/>
    <mergeCell ref="E202:F202"/>
    <mergeCell ref="E203:F203"/>
    <mergeCell ref="E204:F204"/>
    <mergeCell ref="H222:I222"/>
    <mergeCell ref="E225:F225"/>
    <mergeCell ref="E205:F205"/>
    <mergeCell ref="E206:F206"/>
    <mergeCell ref="E207:F207"/>
    <mergeCell ref="E208:F208"/>
    <mergeCell ref="E209:F209"/>
    <mergeCell ref="E210:F210"/>
    <mergeCell ref="E211:F211"/>
    <mergeCell ref="E212:F212"/>
    <mergeCell ref="E235:F235"/>
    <mergeCell ref="E236:F236"/>
    <mergeCell ref="E237:F237"/>
    <mergeCell ref="E214:F214"/>
    <mergeCell ref="E215:F215"/>
    <mergeCell ref="E216:F216"/>
    <mergeCell ref="E217:F217"/>
    <mergeCell ref="E218:F218"/>
    <mergeCell ref="E219:F219"/>
    <mergeCell ref="E220:F220"/>
    <mergeCell ref="E226:F226"/>
    <mergeCell ref="E227:F227"/>
    <mergeCell ref="E228:F228"/>
    <mergeCell ref="E229:F229"/>
    <mergeCell ref="H231:I231"/>
    <mergeCell ref="E234:F234"/>
    <mergeCell ref="E264:F264"/>
    <mergeCell ref="E238:F238"/>
    <mergeCell ref="H240:I240"/>
    <mergeCell ref="F243:G243"/>
    <mergeCell ref="E244:F244"/>
    <mergeCell ref="E245:F245"/>
    <mergeCell ref="E246:F246"/>
    <mergeCell ref="E247:F247"/>
    <mergeCell ref="E248:F248"/>
    <mergeCell ref="E249:F249"/>
    <mergeCell ref="E275:F275"/>
    <mergeCell ref="E276:F276"/>
    <mergeCell ref="H251:I251"/>
    <mergeCell ref="E254:F254"/>
    <mergeCell ref="E255:F255"/>
    <mergeCell ref="E256:F256"/>
    <mergeCell ref="E257:F257"/>
    <mergeCell ref="E258:F258"/>
    <mergeCell ref="E259:F259"/>
    <mergeCell ref="H261:I261"/>
    <mergeCell ref="E286:F286"/>
    <mergeCell ref="E287:F287"/>
    <mergeCell ref="H289:I289"/>
    <mergeCell ref="E265:F265"/>
    <mergeCell ref="E266:F266"/>
    <mergeCell ref="E267:F267"/>
    <mergeCell ref="E268:F268"/>
    <mergeCell ref="H270:I270"/>
    <mergeCell ref="F273:G273"/>
    <mergeCell ref="E274:F274"/>
    <mergeCell ref="E277:F277"/>
    <mergeCell ref="H279:I279"/>
    <mergeCell ref="F282:G282"/>
    <mergeCell ref="E283:F283"/>
    <mergeCell ref="E284:F284"/>
    <mergeCell ref="E285:F285"/>
    <mergeCell ref="E318:F318"/>
    <mergeCell ref="E292:F292"/>
    <mergeCell ref="E293:F293"/>
    <mergeCell ref="E294:F294"/>
    <mergeCell ref="E295:F295"/>
    <mergeCell ref="H297:I297"/>
    <mergeCell ref="E300:F300"/>
    <mergeCell ref="E301:F301"/>
    <mergeCell ref="E302:F302"/>
    <mergeCell ref="E303:F303"/>
    <mergeCell ref="E329:F329"/>
    <mergeCell ref="E330:F330"/>
    <mergeCell ref="H305:I305"/>
    <mergeCell ref="E308:F308"/>
    <mergeCell ref="E309:F309"/>
    <mergeCell ref="E310:F310"/>
    <mergeCell ref="E311:F311"/>
    <mergeCell ref="H313:I313"/>
    <mergeCell ref="E316:F316"/>
    <mergeCell ref="E317:F317"/>
    <mergeCell ref="E340:F340"/>
    <mergeCell ref="H342:I342"/>
    <mergeCell ref="E345:F345"/>
    <mergeCell ref="E319:F319"/>
    <mergeCell ref="H321:I321"/>
    <mergeCell ref="F324:G324"/>
    <mergeCell ref="E325:F325"/>
    <mergeCell ref="E326:F326"/>
    <mergeCell ref="E327:F327"/>
    <mergeCell ref="E328:F328"/>
    <mergeCell ref="H332:I332"/>
    <mergeCell ref="E335:F335"/>
    <mergeCell ref="E336:F336"/>
    <mergeCell ref="E337:F337"/>
    <mergeCell ref="E338:F338"/>
    <mergeCell ref="E339:F339"/>
    <mergeCell ref="E369:F369"/>
    <mergeCell ref="E346:F346"/>
    <mergeCell ref="E347:F347"/>
    <mergeCell ref="E348:F348"/>
    <mergeCell ref="E349:F349"/>
    <mergeCell ref="H351:I351"/>
    <mergeCell ref="E354:F354"/>
    <mergeCell ref="E355:F355"/>
    <mergeCell ref="E356:F356"/>
    <mergeCell ref="E357:F357"/>
    <mergeCell ref="E383:F383"/>
    <mergeCell ref="E384:F384"/>
    <mergeCell ref="E358:F358"/>
    <mergeCell ref="E359:F359"/>
    <mergeCell ref="H361:I361"/>
    <mergeCell ref="F364:G364"/>
    <mergeCell ref="E365:F365"/>
    <mergeCell ref="E366:F366"/>
    <mergeCell ref="E367:F367"/>
    <mergeCell ref="E368:F368"/>
    <mergeCell ref="H392:I392"/>
    <mergeCell ref="E395:F395"/>
    <mergeCell ref="E396:F396"/>
    <mergeCell ref="E370:F370"/>
    <mergeCell ref="H372:I372"/>
    <mergeCell ref="E375:F375"/>
    <mergeCell ref="E376:F376"/>
    <mergeCell ref="E377:F377"/>
    <mergeCell ref="H379:I379"/>
    <mergeCell ref="F382:G382"/>
    <mergeCell ref="E404:F404"/>
    <mergeCell ref="E405:F405"/>
    <mergeCell ref="E385:F385"/>
    <mergeCell ref="E386:F386"/>
    <mergeCell ref="E387:F387"/>
    <mergeCell ref="E388:F388"/>
    <mergeCell ref="E389:F389"/>
    <mergeCell ref="E390:F390"/>
    <mergeCell ref="H416:I416"/>
    <mergeCell ref="E419:F419"/>
    <mergeCell ref="E420:F420"/>
    <mergeCell ref="E397:F397"/>
    <mergeCell ref="E398:F398"/>
    <mergeCell ref="E399:F399"/>
    <mergeCell ref="E400:F400"/>
    <mergeCell ref="E401:F401"/>
    <mergeCell ref="E402:F402"/>
    <mergeCell ref="E403:F403"/>
    <mergeCell ref="E429:F429"/>
    <mergeCell ref="E430:F430"/>
    <mergeCell ref="E431:F431"/>
    <mergeCell ref="E432:F432"/>
    <mergeCell ref="H407:I407"/>
    <mergeCell ref="E410:F410"/>
    <mergeCell ref="E411:F411"/>
    <mergeCell ref="E412:F412"/>
    <mergeCell ref="E413:F413"/>
    <mergeCell ref="E414:F414"/>
    <mergeCell ref="H438:I438"/>
    <mergeCell ref="E441:F441"/>
    <mergeCell ref="E442:F442"/>
    <mergeCell ref="E443:F443"/>
    <mergeCell ref="E444:F444"/>
    <mergeCell ref="E421:F421"/>
    <mergeCell ref="E422:F422"/>
    <mergeCell ref="E423:F423"/>
    <mergeCell ref="E424:F424"/>
    <mergeCell ref="H426:I426"/>
    <mergeCell ref="E453:F453"/>
    <mergeCell ref="E454:F454"/>
    <mergeCell ref="E455:F455"/>
    <mergeCell ref="E456:F456"/>
    <mergeCell ref="E433:F433"/>
    <mergeCell ref="E434:F434"/>
    <mergeCell ref="E435:F435"/>
    <mergeCell ref="E436:F436"/>
    <mergeCell ref="H462:I462"/>
    <mergeCell ref="F465:G465"/>
    <mergeCell ref="E466:F466"/>
    <mergeCell ref="E467:F467"/>
    <mergeCell ref="E468:F468"/>
    <mergeCell ref="E445:F445"/>
    <mergeCell ref="E446:F446"/>
    <mergeCell ref="H448:I448"/>
    <mergeCell ref="E451:F451"/>
    <mergeCell ref="E452:F452"/>
    <mergeCell ref="E478:F478"/>
    <mergeCell ref="E479:F479"/>
    <mergeCell ref="E480:F480"/>
    <mergeCell ref="E457:F457"/>
    <mergeCell ref="E458:F458"/>
    <mergeCell ref="E459:F459"/>
    <mergeCell ref="E460:F460"/>
    <mergeCell ref="E469:F469"/>
    <mergeCell ref="E470:F470"/>
    <mergeCell ref="H472:I472"/>
    <mergeCell ref="E475:F475"/>
    <mergeCell ref="E476:F476"/>
    <mergeCell ref="E477:F477"/>
    <mergeCell ref="A495:J495"/>
    <mergeCell ref="E481:F481"/>
    <mergeCell ref="E482:F482"/>
    <mergeCell ref="E483:F483"/>
    <mergeCell ref="E484:F484"/>
    <mergeCell ref="E485:F485"/>
    <mergeCell ref="H487:I487"/>
    <mergeCell ref="A491:C491"/>
    <mergeCell ref="F491:G491"/>
    <mergeCell ref="H491:J491"/>
    <mergeCell ref="A492:C492"/>
    <mergeCell ref="F492:G492"/>
    <mergeCell ref="H492:J492"/>
    <mergeCell ref="A493:C493"/>
    <mergeCell ref="F493:G493"/>
    <mergeCell ref="H493:J493"/>
  </mergeCells>
  <pageMargins left="0.5" right="0.5" top="1" bottom="1" header="0.5" footer="0.5"/>
  <pageSetup paperSize="9" fitToHeight="0" orientation="landscape"/>
  <headerFooter>
    <oddHeader>&amp;L &amp;CCON CRET CONSTRUÇÕES
CNPJ: 31.636.088/0001-66 &amp;R</oddHeader>
    <oddFooter>&amp;L &amp;CQuadra 2 Conjunto A LOTE 20 SALA 101 - Setor Sul (Gama) - Brasília / DF
 / contato@concretincendio.com.br &amp;R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8C42DA-70BB-4D64-B549-E9CEA55F18A1}">
  <sheetPr>
    <pageSetUpPr fitToPage="1"/>
  </sheetPr>
  <dimension ref="A1:Q153"/>
  <sheetViews>
    <sheetView showOutlineSymbols="0" showWhiteSpace="0" workbookViewId="0">
      <selection activeCell="F119" sqref="F119"/>
    </sheetView>
  </sheetViews>
  <sheetFormatPr defaultRowHeight="13.8"/>
  <cols>
    <col min="1" max="2" width="10" bestFit="1" customWidth="1"/>
    <col min="3" max="3" width="60" bestFit="1" customWidth="1"/>
    <col min="4" max="4" width="25" bestFit="1" customWidth="1"/>
    <col min="5" max="5" width="10" bestFit="1" customWidth="1"/>
    <col min="6" max="16" width="13" bestFit="1" customWidth="1"/>
    <col min="17" max="17" width="15" bestFit="1" customWidth="1"/>
  </cols>
  <sheetData>
    <row r="1" spans="1:17">
      <c r="A1" s="45"/>
      <c r="B1" s="45"/>
      <c r="C1" s="45" t="s">
        <v>0</v>
      </c>
      <c r="D1" s="45" t="s">
        <v>1</v>
      </c>
      <c r="E1" s="242" t="s">
        <v>2</v>
      </c>
      <c r="F1" s="242"/>
      <c r="G1" s="242"/>
      <c r="H1" s="242" t="s">
        <v>3</v>
      </c>
      <c r="I1" s="242"/>
      <c r="J1" s="242"/>
      <c r="K1" s="242"/>
      <c r="L1" s="20"/>
      <c r="M1" s="20"/>
      <c r="N1" s="20"/>
      <c r="O1" s="20"/>
    </row>
    <row r="2" spans="1:17" ht="79.95" customHeight="1">
      <c r="A2" s="43"/>
      <c r="B2" s="43"/>
      <c r="C2" s="44" t="s">
        <v>204</v>
      </c>
      <c r="D2" s="43" t="s">
        <v>4</v>
      </c>
      <c r="E2" s="214" t="s">
        <v>203</v>
      </c>
      <c r="F2" s="214"/>
      <c r="G2" s="214"/>
      <c r="H2" s="214" t="s">
        <v>202</v>
      </c>
      <c r="I2" s="214"/>
      <c r="J2" s="214"/>
      <c r="K2" s="214"/>
      <c r="L2" s="20"/>
      <c r="M2" s="20"/>
      <c r="N2" s="20"/>
      <c r="O2" s="20"/>
    </row>
    <row r="3" spans="1:17">
      <c r="A3" s="42" t="s">
        <v>1294</v>
      </c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</row>
    <row r="4" spans="1:17" ht="19.95" customHeight="1">
      <c r="A4" s="243" t="s">
        <v>7</v>
      </c>
      <c r="B4" s="238" t="s">
        <v>8</v>
      </c>
      <c r="C4" s="238" t="s">
        <v>9</v>
      </c>
      <c r="D4" s="238" t="s">
        <v>429</v>
      </c>
      <c r="E4" s="244" t="s">
        <v>10</v>
      </c>
      <c r="F4" s="244" t="s">
        <v>1293</v>
      </c>
      <c r="G4" s="243"/>
      <c r="H4" s="244" t="s">
        <v>1292</v>
      </c>
      <c r="I4" s="243"/>
      <c r="J4" s="244" t="s">
        <v>14</v>
      </c>
      <c r="K4" s="243"/>
      <c r="L4" s="243"/>
      <c r="M4" s="243" t="s">
        <v>1291</v>
      </c>
      <c r="N4" s="243" t="s">
        <v>1290</v>
      </c>
      <c r="O4" s="243" t="s">
        <v>1289</v>
      </c>
      <c r="P4" s="20"/>
      <c r="Q4" s="20"/>
    </row>
    <row r="5" spans="1:17" ht="19.95" customHeight="1">
      <c r="A5" s="243"/>
      <c r="B5" s="238"/>
      <c r="C5" s="238"/>
      <c r="D5" s="238"/>
      <c r="E5" s="244"/>
      <c r="F5" s="40" t="s">
        <v>1288</v>
      </c>
      <c r="G5" s="40" t="s">
        <v>1287</v>
      </c>
      <c r="H5" s="40" t="s">
        <v>1288</v>
      </c>
      <c r="I5" s="40" t="s">
        <v>1287</v>
      </c>
      <c r="J5" s="40" t="s">
        <v>1288</v>
      </c>
      <c r="K5" s="40" t="s">
        <v>1287</v>
      </c>
      <c r="L5" s="40" t="s">
        <v>1286</v>
      </c>
      <c r="M5" s="243"/>
      <c r="N5" s="243"/>
      <c r="O5" s="243"/>
      <c r="P5" s="243"/>
      <c r="Q5" s="243"/>
    </row>
    <row r="6" spans="1:17" ht="24" customHeight="1">
      <c r="A6" s="234" t="s">
        <v>677</v>
      </c>
      <c r="B6" s="233" t="s">
        <v>23</v>
      </c>
      <c r="C6" s="233" t="s">
        <v>676</v>
      </c>
      <c r="D6" s="233" t="s">
        <v>477</v>
      </c>
      <c r="E6" s="231" t="s">
        <v>25</v>
      </c>
      <c r="F6" s="234" t="s">
        <v>1285</v>
      </c>
      <c r="G6" s="234" t="s">
        <v>697</v>
      </c>
      <c r="H6" s="234" t="s">
        <v>1284</v>
      </c>
      <c r="I6" s="234" t="s">
        <v>697</v>
      </c>
      <c r="J6" s="234" t="s">
        <v>1283</v>
      </c>
      <c r="K6" s="234" t="s">
        <v>697</v>
      </c>
      <c r="L6" s="229">
        <v>90475.228799999997</v>
      </c>
      <c r="M6" s="234" t="s">
        <v>1282</v>
      </c>
      <c r="N6" s="229">
        <v>90475.228799999997</v>
      </c>
      <c r="O6" s="234" t="s">
        <v>1282</v>
      </c>
    </row>
    <row r="7" spans="1:17" ht="24" customHeight="1">
      <c r="A7" s="234" t="s">
        <v>662</v>
      </c>
      <c r="B7" s="233" t="s">
        <v>23</v>
      </c>
      <c r="C7" s="233" t="s">
        <v>661</v>
      </c>
      <c r="D7" s="233" t="s">
        <v>477</v>
      </c>
      <c r="E7" s="231" t="s">
        <v>25</v>
      </c>
      <c r="F7" s="234" t="s">
        <v>1281</v>
      </c>
      <c r="G7" s="234" t="s">
        <v>697</v>
      </c>
      <c r="H7" s="234" t="s">
        <v>1280</v>
      </c>
      <c r="I7" s="234" t="s">
        <v>697</v>
      </c>
      <c r="J7" s="234" t="s">
        <v>1279</v>
      </c>
      <c r="K7" s="234" t="s">
        <v>697</v>
      </c>
      <c r="L7" s="229">
        <v>35082.007360000003</v>
      </c>
      <c r="M7" s="234" t="s">
        <v>1278</v>
      </c>
      <c r="N7" s="229">
        <v>125557.23616</v>
      </c>
      <c r="O7" s="234" t="s">
        <v>1277</v>
      </c>
    </row>
    <row r="8" spans="1:17" ht="39" customHeight="1">
      <c r="A8" s="234" t="s">
        <v>463</v>
      </c>
      <c r="B8" s="233" t="s">
        <v>23</v>
      </c>
      <c r="C8" s="233" t="s">
        <v>462</v>
      </c>
      <c r="D8" s="233" t="s">
        <v>404</v>
      </c>
      <c r="E8" s="231" t="s">
        <v>55</v>
      </c>
      <c r="F8" s="234" t="s">
        <v>1276</v>
      </c>
      <c r="G8" s="234" t="s">
        <v>697</v>
      </c>
      <c r="H8" s="234" t="s">
        <v>1275</v>
      </c>
      <c r="I8" s="234" t="s">
        <v>697</v>
      </c>
      <c r="J8" s="234" t="s">
        <v>1274</v>
      </c>
      <c r="K8" s="234" t="s">
        <v>697</v>
      </c>
      <c r="L8" s="229">
        <v>26323.947972000002</v>
      </c>
      <c r="M8" s="234" t="s">
        <v>1273</v>
      </c>
      <c r="N8" s="229">
        <v>151881.18413199999</v>
      </c>
      <c r="O8" s="234" t="s">
        <v>1272</v>
      </c>
    </row>
    <row r="9" spans="1:17" ht="24" customHeight="1">
      <c r="A9" s="234" t="s">
        <v>1271</v>
      </c>
      <c r="B9" s="233" t="s">
        <v>23</v>
      </c>
      <c r="C9" s="233" t="s">
        <v>1270</v>
      </c>
      <c r="D9" s="233" t="s">
        <v>477</v>
      </c>
      <c r="E9" s="231" t="s">
        <v>25</v>
      </c>
      <c r="F9" s="234" t="s">
        <v>1269</v>
      </c>
      <c r="G9" s="234" t="s">
        <v>697</v>
      </c>
      <c r="H9" s="234" t="s">
        <v>846</v>
      </c>
      <c r="I9" s="234" t="s">
        <v>697</v>
      </c>
      <c r="J9" s="234" t="s">
        <v>1268</v>
      </c>
      <c r="K9" s="234" t="s">
        <v>697</v>
      </c>
      <c r="L9" s="229">
        <v>19754.973351843</v>
      </c>
      <c r="M9" s="234" t="s">
        <v>1267</v>
      </c>
      <c r="N9" s="229">
        <v>171636.15748379999</v>
      </c>
      <c r="O9" s="234" t="s">
        <v>1266</v>
      </c>
    </row>
    <row r="10" spans="1:17" ht="39" customHeight="1">
      <c r="A10" s="234" t="s">
        <v>461</v>
      </c>
      <c r="B10" s="233" t="s">
        <v>23</v>
      </c>
      <c r="C10" s="233" t="s">
        <v>460</v>
      </c>
      <c r="D10" s="233" t="s">
        <v>404</v>
      </c>
      <c r="E10" s="231" t="s">
        <v>55</v>
      </c>
      <c r="F10" s="234" t="s">
        <v>1265</v>
      </c>
      <c r="G10" s="234" t="s">
        <v>697</v>
      </c>
      <c r="H10" s="234" t="s">
        <v>1264</v>
      </c>
      <c r="I10" s="234" t="s">
        <v>697</v>
      </c>
      <c r="J10" s="234" t="s">
        <v>1263</v>
      </c>
      <c r="K10" s="234" t="s">
        <v>697</v>
      </c>
      <c r="L10" s="229">
        <v>18546.974999999999</v>
      </c>
      <c r="M10" s="234" t="s">
        <v>1262</v>
      </c>
      <c r="N10" s="229">
        <v>190183.1324838</v>
      </c>
      <c r="O10" s="234" t="s">
        <v>1261</v>
      </c>
    </row>
    <row r="11" spans="1:17" ht="39" customHeight="1">
      <c r="A11" s="234" t="s">
        <v>544</v>
      </c>
      <c r="B11" s="233" t="s">
        <v>23</v>
      </c>
      <c r="C11" s="233" t="s">
        <v>543</v>
      </c>
      <c r="D11" s="233" t="s">
        <v>404</v>
      </c>
      <c r="E11" s="231" t="s">
        <v>55</v>
      </c>
      <c r="F11" s="234" t="s">
        <v>1260</v>
      </c>
      <c r="G11" s="234" t="s">
        <v>697</v>
      </c>
      <c r="H11" s="234" t="s">
        <v>1259</v>
      </c>
      <c r="I11" s="234" t="s">
        <v>697</v>
      </c>
      <c r="J11" s="234" t="s">
        <v>1258</v>
      </c>
      <c r="K11" s="234" t="s">
        <v>697</v>
      </c>
      <c r="L11" s="229">
        <v>12633.074350000001</v>
      </c>
      <c r="M11" s="234" t="s">
        <v>1257</v>
      </c>
      <c r="N11" s="229">
        <v>202816.20683380001</v>
      </c>
      <c r="O11" s="234" t="s">
        <v>1256</v>
      </c>
    </row>
    <row r="12" spans="1:17" ht="24" customHeight="1">
      <c r="A12" s="234" t="s">
        <v>1255</v>
      </c>
      <c r="B12" s="233" t="s">
        <v>23</v>
      </c>
      <c r="C12" s="233" t="s">
        <v>1254</v>
      </c>
      <c r="D12" s="233" t="s">
        <v>477</v>
      </c>
      <c r="E12" s="231" t="s">
        <v>25</v>
      </c>
      <c r="F12" s="234" t="s">
        <v>1253</v>
      </c>
      <c r="G12" s="234" t="s">
        <v>697</v>
      </c>
      <c r="H12" s="234" t="s">
        <v>1189</v>
      </c>
      <c r="I12" s="234" t="s">
        <v>697</v>
      </c>
      <c r="J12" s="234" t="s">
        <v>1252</v>
      </c>
      <c r="K12" s="234" t="s">
        <v>697</v>
      </c>
      <c r="L12" s="229">
        <v>12215.040414659999</v>
      </c>
      <c r="M12" s="234" t="s">
        <v>1251</v>
      </c>
      <c r="N12" s="229">
        <v>215031.2472485</v>
      </c>
      <c r="O12" s="234" t="s">
        <v>1250</v>
      </c>
    </row>
    <row r="13" spans="1:17" ht="25.95" customHeight="1">
      <c r="A13" s="234" t="s">
        <v>431</v>
      </c>
      <c r="B13" s="233" t="s">
        <v>37</v>
      </c>
      <c r="C13" s="233" t="s">
        <v>430</v>
      </c>
      <c r="D13" s="233" t="s">
        <v>404</v>
      </c>
      <c r="E13" s="231" t="s">
        <v>177</v>
      </c>
      <c r="F13" s="234" t="s">
        <v>1249</v>
      </c>
      <c r="G13" s="234" t="s">
        <v>697</v>
      </c>
      <c r="H13" s="234" t="s">
        <v>1248</v>
      </c>
      <c r="I13" s="234" t="s">
        <v>697</v>
      </c>
      <c r="J13" s="234" t="s">
        <v>1247</v>
      </c>
      <c r="K13" s="234" t="s">
        <v>697</v>
      </c>
      <c r="L13" s="229">
        <v>10582.469440686</v>
      </c>
      <c r="M13" s="234" t="s">
        <v>1246</v>
      </c>
      <c r="N13" s="229">
        <v>225613.7166892</v>
      </c>
      <c r="O13" s="234" t="s">
        <v>1245</v>
      </c>
    </row>
    <row r="14" spans="1:17" ht="24" customHeight="1">
      <c r="A14" s="234" t="s">
        <v>519</v>
      </c>
      <c r="B14" s="233" t="s">
        <v>37</v>
      </c>
      <c r="C14" s="233" t="s">
        <v>518</v>
      </c>
      <c r="D14" s="233" t="s">
        <v>404</v>
      </c>
      <c r="E14" s="231" t="s">
        <v>39</v>
      </c>
      <c r="F14" s="234" t="s">
        <v>1244</v>
      </c>
      <c r="G14" s="234" t="s">
        <v>697</v>
      </c>
      <c r="H14" s="234" t="s">
        <v>1243</v>
      </c>
      <c r="I14" s="234" t="s">
        <v>697</v>
      </c>
      <c r="J14" s="234" t="s">
        <v>1242</v>
      </c>
      <c r="K14" s="234" t="s">
        <v>697</v>
      </c>
      <c r="L14" s="229">
        <v>9951.3861415360007</v>
      </c>
      <c r="M14" s="234" t="s">
        <v>1241</v>
      </c>
      <c r="N14" s="229">
        <v>235565.10283069999</v>
      </c>
      <c r="O14" s="234" t="s">
        <v>1240</v>
      </c>
    </row>
    <row r="15" spans="1:17" ht="24" customHeight="1">
      <c r="A15" s="234" t="s">
        <v>1239</v>
      </c>
      <c r="B15" s="233" t="s">
        <v>23</v>
      </c>
      <c r="C15" s="233" t="s">
        <v>1238</v>
      </c>
      <c r="D15" s="233" t="s">
        <v>665</v>
      </c>
      <c r="E15" s="231" t="s">
        <v>25</v>
      </c>
      <c r="F15" s="234" t="s">
        <v>1205</v>
      </c>
      <c r="G15" s="234" t="s">
        <v>697</v>
      </c>
      <c r="H15" s="234" t="s">
        <v>1237</v>
      </c>
      <c r="I15" s="234" t="s">
        <v>697</v>
      </c>
      <c r="J15" s="234" t="s">
        <v>1236</v>
      </c>
      <c r="K15" s="234" t="s">
        <v>697</v>
      </c>
      <c r="L15" s="229">
        <v>8084.6903952000002</v>
      </c>
      <c r="M15" s="234" t="s">
        <v>1235</v>
      </c>
      <c r="N15" s="229">
        <v>243649.79322590001</v>
      </c>
      <c r="O15" s="234" t="s">
        <v>1234</v>
      </c>
    </row>
    <row r="16" spans="1:17" ht="39" customHeight="1">
      <c r="A16" s="234" t="s">
        <v>465</v>
      </c>
      <c r="B16" s="233" t="s">
        <v>23</v>
      </c>
      <c r="C16" s="233" t="s">
        <v>464</v>
      </c>
      <c r="D16" s="233" t="s">
        <v>404</v>
      </c>
      <c r="E16" s="231" t="s">
        <v>55</v>
      </c>
      <c r="F16" s="234" t="s">
        <v>1233</v>
      </c>
      <c r="G16" s="234" t="s">
        <v>697</v>
      </c>
      <c r="H16" s="234" t="s">
        <v>1232</v>
      </c>
      <c r="I16" s="234" t="s">
        <v>697</v>
      </c>
      <c r="J16" s="234" t="s">
        <v>1231</v>
      </c>
      <c r="K16" s="234" t="s">
        <v>697</v>
      </c>
      <c r="L16" s="229">
        <v>8061.2584919999999</v>
      </c>
      <c r="M16" s="234" t="s">
        <v>1230</v>
      </c>
      <c r="N16" s="229">
        <v>251711.0517179</v>
      </c>
      <c r="O16" s="234" t="s">
        <v>1229</v>
      </c>
    </row>
    <row r="17" spans="1:15" ht="24" customHeight="1">
      <c r="A17" s="234" t="s">
        <v>515</v>
      </c>
      <c r="B17" s="233" t="s">
        <v>37</v>
      </c>
      <c r="C17" s="233" t="s">
        <v>1228</v>
      </c>
      <c r="D17" s="233" t="s">
        <v>477</v>
      </c>
      <c r="E17" s="231" t="s">
        <v>39</v>
      </c>
      <c r="F17" s="234" t="s">
        <v>780</v>
      </c>
      <c r="G17" s="234" t="s">
        <v>697</v>
      </c>
      <c r="H17" s="234" t="s">
        <v>1227</v>
      </c>
      <c r="I17" s="234" t="s">
        <v>697</v>
      </c>
      <c r="J17" s="234" t="s">
        <v>1227</v>
      </c>
      <c r="K17" s="234" t="s">
        <v>697</v>
      </c>
      <c r="L17" s="229">
        <v>7059.25</v>
      </c>
      <c r="M17" s="234" t="s">
        <v>1226</v>
      </c>
      <c r="N17" s="229">
        <v>258770.3017179</v>
      </c>
      <c r="O17" s="234" t="s">
        <v>1225</v>
      </c>
    </row>
    <row r="18" spans="1:15" ht="52.05" customHeight="1">
      <c r="A18" s="234" t="s">
        <v>623</v>
      </c>
      <c r="B18" s="233" t="s">
        <v>23</v>
      </c>
      <c r="C18" s="233" t="s">
        <v>622</v>
      </c>
      <c r="D18" s="233" t="s">
        <v>404</v>
      </c>
      <c r="E18" s="231" t="s">
        <v>39</v>
      </c>
      <c r="F18" s="234" t="s">
        <v>934</v>
      </c>
      <c r="G18" s="234" t="s">
        <v>697</v>
      </c>
      <c r="H18" s="234" t="s">
        <v>1224</v>
      </c>
      <c r="I18" s="234" t="s">
        <v>697</v>
      </c>
      <c r="J18" s="234" t="s">
        <v>1223</v>
      </c>
      <c r="K18" s="234" t="s">
        <v>697</v>
      </c>
      <c r="L18" s="229">
        <v>6658.68</v>
      </c>
      <c r="M18" s="234" t="s">
        <v>1222</v>
      </c>
      <c r="N18" s="229">
        <v>265428.98171790002</v>
      </c>
      <c r="O18" s="234" t="s">
        <v>1221</v>
      </c>
    </row>
    <row r="19" spans="1:15" ht="25.95" customHeight="1">
      <c r="A19" s="234" t="s">
        <v>484</v>
      </c>
      <c r="B19" s="233" t="s">
        <v>37</v>
      </c>
      <c r="C19" s="233" t="s">
        <v>483</v>
      </c>
      <c r="D19" s="233" t="s">
        <v>482</v>
      </c>
      <c r="E19" s="231" t="s">
        <v>39</v>
      </c>
      <c r="F19" s="234" t="s">
        <v>780</v>
      </c>
      <c r="G19" s="234" t="s">
        <v>1092</v>
      </c>
      <c r="H19" s="234" t="s">
        <v>1220</v>
      </c>
      <c r="I19" s="234" t="s">
        <v>1220</v>
      </c>
      <c r="J19" s="234" t="s">
        <v>1220</v>
      </c>
      <c r="K19" s="234" t="s">
        <v>1088</v>
      </c>
      <c r="L19" s="229">
        <v>5441.85</v>
      </c>
      <c r="M19" s="234" t="s">
        <v>1219</v>
      </c>
      <c r="N19" s="229">
        <v>270870.8317179</v>
      </c>
      <c r="O19" s="234" t="s">
        <v>1218</v>
      </c>
    </row>
    <row r="20" spans="1:15" ht="39" customHeight="1">
      <c r="A20" s="234" t="s">
        <v>459</v>
      </c>
      <c r="B20" s="233" t="s">
        <v>23</v>
      </c>
      <c r="C20" s="233" t="s">
        <v>458</v>
      </c>
      <c r="D20" s="233" t="s">
        <v>404</v>
      </c>
      <c r="E20" s="231" t="s">
        <v>55</v>
      </c>
      <c r="F20" s="234" t="s">
        <v>1217</v>
      </c>
      <c r="G20" s="234" t="s">
        <v>697</v>
      </c>
      <c r="H20" s="234" t="s">
        <v>1216</v>
      </c>
      <c r="I20" s="234" t="s">
        <v>697</v>
      </c>
      <c r="J20" s="234" t="s">
        <v>1215</v>
      </c>
      <c r="K20" s="234" t="s">
        <v>697</v>
      </c>
      <c r="L20" s="229">
        <v>5379.0747359999996</v>
      </c>
      <c r="M20" s="234" t="s">
        <v>1214</v>
      </c>
      <c r="N20" s="229">
        <v>276249.90645389998</v>
      </c>
      <c r="O20" s="234" t="s">
        <v>1213</v>
      </c>
    </row>
    <row r="21" spans="1:15" ht="52.05" customHeight="1">
      <c r="A21" s="234" t="s">
        <v>521</v>
      </c>
      <c r="B21" s="233" t="s">
        <v>23</v>
      </c>
      <c r="C21" s="233" t="s">
        <v>520</v>
      </c>
      <c r="D21" s="233" t="s">
        <v>404</v>
      </c>
      <c r="E21" s="231" t="s">
        <v>39</v>
      </c>
      <c r="F21" s="234" t="s">
        <v>1212</v>
      </c>
      <c r="G21" s="234" t="s">
        <v>697</v>
      </c>
      <c r="H21" s="234" t="s">
        <v>1211</v>
      </c>
      <c r="I21" s="234" t="s">
        <v>697</v>
      </c>
      <c r="J21" s="234" t="s">
        <v>1210</v>
      </c>
      <c r="K21" s="234" t="s">
        <v>697</v>
      </c>
      <c r="L21" s="229">
        <v>4013.01</v>
      </c>
      <c r="M21" s="234" t="s">
        <v>1209</v>
      </c>
      <c r="N21" s="229">
        <v>280262.91645389999</v>
      </c>
      <c r="O21" s="234" t="s">
        <v>1208</v>
      </c>
    </row>
    <row r="22" spans="1:15" ht="24" customHeight="1">
      <c r="A22" s="234" t="s">
        <v>1207</v>
      </c>
      <c r="B22" s="233" t="s">
        <v>23</v>
      </c>
      <c r="C22" s="233" t="s">
        <v>1206</v>
      </c>
      <c r="D22" s="233" t="s">
        <v>689</v>
      </c>
      <c r="E22" s="231" t="s">
        <v>25</v>
      </c>
      <c r="F22" s="234" t="s">
        <v>1205</v>
      </c>
      <c r="G22" s="234" t="s">
        <v>697</v>
      </c>
      <c r="H22" s="234" t="s">
        <v>1204</v>
      </c>
      <c r="I22" s="234" t="s">
        <v>697</v>
      </c>
      <c r="J22" s="234" t="s">
        <v>1203</v>
      </c>
      <c r="K22" s="234" t="s">
        <v>697</v>
      </c>
      <c r="L22" s="229">
        <v>3857.9575219200001</v>
      </c>
      <c r="M22" s="234" t="s">
        <v>1202</v>
      </c>
      <c r="N22" s="229">
        <v>284120.8739758</v>
      </c>
      <c r="O22" s="234" t="s">
        <v>1201</v>
      </c>
    </row>
    <row r="23" spans="1:15" ht="24" customHeight="1">
      <c r="A23" s="234" t="s">
        <v>1200</v>
      </c>
      <c r="B23" s="233" t="s">
        <v>23</v>
      </c>
      <c r="C23" s="233" t="s">
        <v>1199</v>
      </c>
      <c r="D23" s="233" t="s">
        <v>477</v>
      </c>
      <c r="E23" s="231" t="s">
        <v>25</v>
      </c>
      <c r="F23" s="234" t="s">
        <v>1198</v>
      </c>
      <c r="G23" s="234" t="s">
        <v>697</v>
      </c>
      <c r="H23" s="234" t="s">
        <v>846</v>
      </c>
      <c r="I23" s="234" t="s">
        <v>697</v>
      </c>
      <c r="J23" s="234" t="s">
        <v>1197</v>
      </c>
      <c r="K23" s="234" t="s">
        <v>697</v>
      </c>
      <c r="L23" s="229">
        <v>3585.9043517700002</v>
      </c>
      <c r="M23" s="234" t="s">
        <v>1196</v>
      </c>
      <c r="N23" s="229">
        <v>287706.77832759998</v>
      </c>
      <c r="O23" s="234" t="s">
        <v>1195</v>
      </c>
    </row>
    <row r="24" spans="1:15" ht="24" customHeight="1">
      <c r="A24" s="234" t="s">
        <v>667</v>
      </c>
      <c r="B24" s="233" t="s">
        <v>23</v>
      </c>
      <c r="C24" s="233" t="s">
        <v>666</v>
      </c>
      <c r="D24" s="233" t="s">
        <v>665</v>
      </c>
      <c r="E24" s="231" t="s">
        <v>25</v>
      </c>
      <c r="F24" s="234" t="s">
        <v>896</v>
      </c>
      <c r="G24" s="234" t="s">
        <v>697</v>
      </c>
      <c r="H24" s="234" t="s">
        <v>1194</v>
      </c>
      <c r="I24" s="234" t="s">
        <v>697</v>
      </c>
      <c r="J24" s="234" t="s">
        <v>1193</v>
      </c>
      <c r="K24" s="234" t="s">
        <v>697</v>
      </c>
      <c r="L24" s="229">
        <v>3509.5141123200001</v>
      </c>
      <c r="M24" s="234" t="s">
        <v>1192</v>
      </c>
      <c r="N24" s="229">
        <v>291216.29243989999</v>
      </c>
      <c r="O24" s="234" t="s">
        <v>1191</v>
      </c>
    </row>
    <row r="25" spans="1:15" ht="24" customHeight="1">
      <c r="A25" s="234" t="s">
        <v>479</v>
      </c>
      <c r="B25" s="233" t="s">
        <v>23</v>
      </c>
      <c r="C25" s="233" t="s">
        <v>478</v>
      </c>
      <c r="D25" s="233" t="s">
        <v>477</v>
      </c>
      <c r="E25" s="231" t="s">
        <v>25</v>
      </c>
      <c r="F25" s="234" t="s">
        <v>1190</v>
      </c>
      <c r="G25" s="234" t="s">
        <v>697</v>
      </c>
      <c r="H25" s="234" t="s">
        <v>1189</v>
      </c>
      <c r="I25" s="234" t="s">
        <v>697</v>
      </c>
      <c r="J25" s="234" t="s">
        <v>1188</v>
      </c>
      <c r="K25" s="234" t="s">
        <v>697</v>
      </c>
      <c r="L25" s="229">
        <v>3461.3391959999999</v>
      </c>
      <c r="M25" s="234" t="s">
        <v>1187</v>
      </c>
      <c r="N25" s="229">
        <v>294677.6316359</v>
      </c>
      <c r="O25" s="234" t="s">
        <v>1186</v>
      </c>
    </row>
    <row r="26" spans="1:15" ht="24" customHeight="1">
      <c r="A26" s="234" t="s">
        <v>598</v>
      </c>
      <c r="B26" s="233" t="s">
        <v>23</v>
      </c>
      <c r="C26" s="233" t="s">
        <v>597</v>
      </c>
      <c r="D26" s="233" t="s">
        <v>477</v>
      </c>
      <c r="E26" s="231" t="s">
        <v>25</v>
      </c>
      <c r="F26" s="234" t="s">
        <v>1185</v>
      </c>
      <c r="G26" s="234" t="s">
        <v>697</v>
      </c>
      <c r="H26" s="234" t="s">
        <v>846</v>
      </c>
      <c r="I26" s="234" t="s">
        <v>697</v>
      </c>
      <c r="J26" s="234" t="s">
        <v>1184</v>
      </c>
      <c r="K26" s="234" t="s">
        <v>697</v>
      </c>
      <c r="L26" s="229">
        <v>3381.8770287540001</v>
      </c>
      <c r="M26" s="234" t="s">
        <v>1183</v>
      </c>
      <c r="N26" s="229">
        <v>298059.50866470003</v>
      </c>
      <c r="O26" s="234" t="s">
        <v>1182</v>
      </c>
    </row>
    <row r="27" spans="1:15" ht="25.95" customHeight="1">
      <c r="A27" s="234" t="s">
        <v>507</v>
      </c>
      <c r="B27" s="233" t="s">
        <v>37</v>
      </c>
      <c r="C27" s="233" t="s">
        <v>1181</v>
      </c>
      <c r="D27" s="233" t="s">
        <v>477</v>
      </c>
      <c r="E27" s="231" t="s">
        <v>39</v>
      </c>
      <c r="F27" s="234" t="s">
        <v>1180</v>
      </c>
      <c r="G27" s="234" t="s">
        <v>697</v>
      </c>
      <c r="H27" s="234" t="s">
        <v>1179</v>
      </c>
      <c r="I27" s="234" t="s">
        <v>697</v>
      </c>
      <c r="J27" s="234" t="s">
        <v>1178</v>
      </c>
      <c r="K27" s="234" t="s">
        <v>697</v>
      </c>
      <c r="L27" s="229">
        <v>3080</v>
      </c>
      <c r="M27" s="234" t="s">
        <v>1170</v>
      </c>
      <c r="N27" s="229">
        <v>301139.50866470003</v>
      </c>
      <c r="O27" s="234" t="s">
        <v>1177</v>
      </c>
    </row>
    <row r="28" spans="1:15" ht="24" customHeight="1">
      <c r="A28" s="234" t="s">
        <v>472</v>
      </c>
      <c r="B28" s="233" t="s">
        <v>23</v>
      </c>
      <c r="C28" s="233" t="s">
        <v>471</v>
      </c>
      <c r="D28" s="233" t="s">
        <v>404</v>
      </c>
      <c r="E28" s="231" t="s">
        <v>39</v>
      </c>
      <c r="F28" s="234" t="s">
        <v>1176</v>
      </c>
      <c r="G28" s="234" t="s">
        <v>697</v>
      </c>
      <c r="H28" s="234" t="s">
        <v>1175</v>
      </c>
      <c r="I28" s="234" t="s">
        <v>697</v>
      </c>
      <c r="J28" s="234" t="s">
        <v>1174</v>
      </c>
      <c r="K28" s="234" t="s">
        <v>697</v>
      </c>
      <c r="L28" s="229">
        <v>3072.4829279999999</v>
      </c>
      <c r="M28" s="234" t="s">
        <v>1170</v>
      </c>
      <c r="N28" s="229">
        <v>304211.99159270001</v>
      </c>
      <c r="O28" s="234" t="s">
        <v>1173</v>
      </c>
    </row>
    <row r="29" spans="1:15" ht="39" customHeight="1">
      <c r="A29" s="234" t="s">
        <v>636</v>
      </c>
      <c r="B29" s="233" t="s">
        <v>23</v>
      </c>
      <c r="C29" s="233" t="s">
        <v>635</v>
      </c>
      <c r="D29" s="233" t="s">
        <v>482</v>
      </c>
      <c r="E29" s="231" t="s">
        <v>634</v>
      </c>
      <c r="F29" s="234" t="s">
        <v>791</v>
      </c>
      <c r="G29" s="234" t="s">
        <v>697</v>
      </c>
      <c r="H29" s="234" t="s">
        <v>1172</v>
      </c>
      <c r="I29" s="234" t="s">
        <v>697</v>
      </c>
      <c r="J29" s="234" t="s">
        <v>1171</v>
      </c>
      <c r="K29" s="234" t="s">
        <v>697</v>
      </c>
      <c r="L29" s="229">
        <v>3046.83</v>
      </c>
      <c r="M29" s="234" t="s">
        <v>1170</v>
      </c>
      <c r="N29" s="229">
        <v>307258.82159270003</v>
      </c>
      <c r="O29" s="234" t="s">
        <v>1169</v>
      </c>
    </row>
    <row r="30" spans="1:15" ht="24" customHeight="1">
      <c r="A30" s="234" t="s">
        <v>517</v>
      </c>
      <c r="B30" s="233" t="s">
        <v>37</v>
      </c>
      <c r="C30" s="233" t="s">
        <v>516</v>
      </c>
      <c r="D30" s="233" t="s">
        <v>404</v>
      </c>
      <c r="E30" s="231" t="s">
        <v>39</v>
      </c>
      <c r="F30" s="234" t="s">
        <v>1168</v>
      </c>
      <c r="G30" s="234" t="s">
        <v>697</v>
      </c>
      <c r="H30" s="234" t="s">
        <v>1167</v>
      </c>
      <c r="I30" s="234" t="s">
        <v>697</v>
      </c>
      <c r="J30" s="234" t="s">
        <v>1166</v>
      </c>
      <c r="K30" s="234" t="s">
        <v>697</v>
      </c>
      <c r="L30" s="229">
        <v>2902.7297136709999</v>
      </c>
      <c r="M30" s="234" t="s">
        <v>1162</v>
      </c>
      <c r="N30" s="229">
        <v>310161.55130639998</v>
      </c>
      <c r="O30" s="234" t="s">
        <v>1165</v>
      </c>
    </row>
    <row r="31" spans="1:15" ht="39" customHeight="1">
      <c r="A31" s="234" t="s">
        <v>651</v>
      </c>
      <c r="B31" s="233" t="s">
        <v>23</v>
      </c>
      <c r="C31" s="233" t="s">
        <v>650</v>
      </c>
      <c r="D31" s="233" t="s">
        <v>404</v>
      </c>
      <c r="E31" s="231" t="s">
        <v>34</v>
      </c>
      <c r="F31" s="234" t="s">
        <v>723</v>
      </c>
      <c r="G31" s="234" t="s">
        <v>697</v>
      </c>
      <c r="H31" s="234" t="s">
        <v>1164</v>
      </c>
      <c r="I31" s="234" t="s">
        <v>697</v>
      </c>
      <c r="J31" s="234" t="s">
        <v>1163</v>
      </c>
      <c r="K31" s="234" t="s">
        <v>697</v>
      </c>
      <c r="L31" s="229">
        <v>2902.32</v>
      </c>
      <c r="M31" s="234" t="s">
        <v>1162</v>
      </c>
      <c r="N31" s="229">
        <v>313063.87130639999</v>
      </c>
      <c r="O31" s="234" t="s">
        <v>1161</v>
      </c>
    </row>
    <row r="32" spans="1:15" ht="24" customHeight="1">
      <c r="A32" s="234" t="s">
        <v>1160</v>
      </c>
      <c r="B32" s="233" t="s">
        <v>23</v>
      </c>
      <c r="C32" s="233" t="s">
        <v>1159</v>
      </c>
      <c r="D32" s="233" t="s">
        <v>477</v>
      </c>
      <c r="E32" s="231" t="s">
        <v>25</v>
      </c>
      <c r="F32" s="234" t="s">
        <v>1158</v>
      </c>
      <c r="G32" s="234" t="s">
        <v>697</v>
      </c>
      <c r="H32" s="234" t="s">
        <v>1157</v>
      </c>
      <c r="I32" s="234" t="s">
        <v>697</v>
      </c>
      <c r="J32" s="234" t="s">
        <v>1156</v>
      </c>
      <c r="K32" s="234" t="s">
        <v>697</v>
      </c>
      <c r="L32" s="229">
        <v>2549.9492509920001</v>
      </c>
      <c r="M32" s="234" t="s">
        <v>1150</v>
      </c>
      <c r="N32" s="229">
        <v>315613.8205574</v>
      </c>
      <c r="O32" s="234" t="s">
        <v>1155</v>
      </c>
    </row>
    <row r="33" spans="1:15" ht="25.95" customHeight="1">
      <c r="A33" s="234" t="s">
        <v>1154</v>
      </c>
      <c r="B33" s="233" t="s">
        <v>23</v>
      </c>
      <c r="C33" s="233" t="s">
        <v>1153</v>
      </c>
      <c r="D33" s="233" t="s">
        <v>482</v>
      </c>
      <c r="E33" s="231" t="s">
        <v>25</v>
      </c>
      <c r="F33" s="234" t="s">
        <v>1107</v>
      </c>
      <c r="G33" s="234" t="s">
        <v>697</v>
      </c>
      <c r="H33" s="234" t="s">
        <v>1152</v>
      </c>
      <c r="I33" s="234" t="s">
        <v>697</v>
      </c>
      <c r="J33" s="234" t="s">
        <v>1151</v>
      </c>
      <c r="K33" s="234" t="s">
        <v>697</v>
      </c>
      <c r="L33" s="229">
        <v>2534.588655</v>
      </c>
      <c r="M33" s="234" t="s">
        <v>1150</v>
      </c>
      <c r="N33" s="229">
        <v>318148.40921239997</v>
      </c>
      <c r="O33" s="234" t="s">
        <v>1149</v>
      </c>
    </row>
    <row r="34" spans="1:15" ht="25.95" customHeight="1">
      <c r="A34" s="234" t="s">
        <v>440</v>
      </c>
      <c r="B34" s="233" t="s">
        <v>23</v>
      </c>
      <c r="C34" s="233" t="s">
        <v>439</v>
      </c>
      <c r="D34" s="233" t="s">
        <v>404</v>
      </c>
      <c r="E34" s="231" t="s">
        <v>436</v>
      </c>
      <c r="F34" s="234" t="s">
        <v>1148</v>
      </c>
      <c r="G34" s="234" t="s">
        <v>697</v>
      </c>
      <c r="H34" s="234" t="s">
        <v>1147</v>
      </c>
      <c r="I34" s="234" t="s">
        <v>697</v>
      </c>
      <c r="J34" s="234" t="s">
        <v>1146</v>
      </c>
      <c r="K34" s="234" t="s">
        <v>697</v>
      </c>
      <c r="L34" s="229">
        <v>2421.38</v>
      </c>
      <c r="M34" s="234" t="s">
        <v>1145</v>
      </c>
      <c r="N34" s="229">
        <v>320569.78921239998</v>
      </c>
      <c r="O34" s="234" t="s">
        <v>1144</v>
      </c>
    </row>
    <row r="35" spans="1:15" ht="25.95" customHeight="1">
      <c r="A35" s="234" t="s">
        <v>542</v>
      </c>
      <c r="B35" s="233" t="s">
        <v>23</v>
      </c>
      <c r="C35" s="233" t="s">
        <v>541</v>
      </c>
      <c r="D35" s="233" t="s">
        <v>404</v>
      </c>
      <c r="E35" s="231" t="s">
        <v>55</v>
      </c>
      <c r="F35" s="234" t="s">
        <v>934</v>
      </c>
      <c r="G35" s="234" t="s">
        <v>697</v>
      </c>
      <c r="H35" s="234" t="s">
        <v>1143</v>
      </c>
      <c r="I35" s="234" t="s">
        <v>697</v>
      </c>
      <c r="J35" s="234" t="s">
        <v>1142</v>
      </c>
      <c r="K35" s="234" t="s">
        <v>697</v>
      </c>
      <c r="L35" s="229">
        <v>2179.3200000000002</v>
      </c>
      <c r="M35" s="234" t="s">
        <v>1141</v>
      </c>
      <c r="N35" s="229">
        <v>322749.10921239998</v>
      </c>
      <c r="O35" s="234" t="s">
        <v>1140</v>
      </c>
    </row>
    <row r="36" spans="1:15" ht="24" customHeight="1">
      <c r="A36" s="234" t="s">
        <v>640</v>
      </c>
      <c r="B36" s="233" t="s">
        <v>23</v>
      </c>
      <c r="C36" s="233" t="s">
        <v>639</v>
      </c>
      <c r="D36" s="233" t="s">
        <v>477</v>
      </c>
      <c r="E36" s="231" t="s">
        <v>25</v>
      </c>
      <c r="F36" s="234" t="s">
        <v>1139</v>
      </c>
      <c r="G36" s="234" t="s">
        <v>697</v>
      </c>
      <c r="H36" s="234" t="s">
        <v>1138</v>
      </c>
      <c r="I36" s="234" t="s">
        <v>697</v>
      </c>
      <c r="J36" s="234" t="s">
        <v>1137</v>
      </c>
      <c r="K36" s="234" t="s">
        <v>697</v>
      </c>
      <c r="L36" s="229">
        <v>2126.5615916400002</v>
      </c>
      <c r="M36" s="234" t="s">
        <v>1136</v>
      </c>
      <c r="N36" s="229">
        <v>324875.67080399999</v>
      </c>
      <c r="O36" s="234" t="s">
        <v>1135</v>
      </c>
    </row>
    <row r="37" spans="1:15" ht="24" customHeight="1">
      <c r="A37" s="234" t="s">
        <v>1134</v>
      </c>
      <c r="B37" s="233" t="s">
        <v>23</v>
      </c>
      <c r="C37" s="233" t="s">
        <v>1133</v>
      </c>
      <c r="D37" s="233" t="s">
        <v>477</v>
      </c>
      <c r="E37" s="231" t="s">
        <v>25</v>
      </c>
      <c r="F37" s="234" t="s">
        <v>1132</v>
      </c>
      <c r="G37" s="234" t="s">
        <v>697</v>
      </c>
      <c r="H37" s="234" t="s">
        <v>1131</v>
      </c>
      <c r="I37" s="234" t="s">
        <v>697</v>
      </c>
      <c r="J37" s="234" t="s">
        <v>1130</v>
      </c>
      <c r="K37" s="234" t="s">
        <v>697</v>
      </c>
      <c r="L37" s="229">
        <v>2104.8536319999998</v>
      </c>
      <c r="M37" s="234" t="s">
        <v>1129</v>
      </c>
      <c r="N37" s="229">
        <v>326980.52443599998</v>
      </c>
      <c r="O37" s="234" t="s">
        <v>1128</v>
      </c>
    </row>
    <row r="38" spans="1:15" ht="25.95" customHeight="1">
      <c r="A38" s="234" t="s">
        <v>579</v>
      </c>
      <c r="B38" s="233" t="s">
        <v>23</v>
      </c>
      <c r="C38" s="233" t="s">
        <v>578</v>
      </c>
      <c r="D38" s="233" t="s">
        <v>404</v>
      </c>
      <c r="E38" s="231" t="s">
        <v>39</v>
      </c>
      <c r="F38" s="234" t="s">
        <v>934</v>
      </c>
      <c r="G38" s="234" t="s">
        <v>697</v>
      </c>
      <c r="H38" s="234" t="s">
        <v>1127</v>
      </c>
      <c r="I38" s="234" t="s">
        <v>697</v>
      </c>
      <c r="J38" s="234" t="s">
        <v>1126</v>
      </c>
      <c r="K38" s="234" t="s">
        <v>697</v>
      </c>
      <c r="L38" s="229">
        <v>1948.56</v>
      </c>
      <c r="M38" s="234" t="s">
        <v>1125</v>
      </c>
      <c r="N38" s="229">
        <v>328929.08443599998</v>
      </c>
      <c r="O38" s="234" t="s">
        <v>1124</v>
      </c>
    </row>
    <row r="39" spans="1:15" ht="25.95" customHeight="1">
      <c r="A39" s="234" t="s">
        <v>1123</v>
      </c>
      <c r="B39" s="233" t="s">
        <v>23</v>
      </c>
      <c r="C39" s="233" t="s">
        <v>1122</v>
      </c>
      <c r="D39" s="233" t="s">
        <v>477</v>
      </c>
      <c r="E39" s="231" t="s">
        <v>25</v>
      </c>
      <c r="F39" s="234" t="s">
        <v>1121</v>
      </c>
      <c r="G39" s="234" t="s">
        <v>697</v>
      </c>
      <c r="H39" s="234" t="s">
        <v>717</v>
      </c>
      <c r="I39" s="234" t="s">
        <v>697</v>
      </c>
      <c r="J39" s="234" t="s">
        <v>1120</v>
      </c>
      <c r="K39" s="234" t="s">
        <v>697</v>
      </c>
      <c r="L39" s="229">
        <v>1935.3455726719999</v>
      </c>
      <c r="M39" s="234" t="s">
        <v>1115</v>
      </c>
      <c r="N39" s="229">
        <v>330864.4300087</v>
      </c>
      <c r="O39" s="234" t="s">
        <v>1119</v>
      </c>
    </row>
    <row r="40" spans="1:15" ht="25.95" customHeight="1">
      <c r="A40" s="234" t="s">
        <v>531</v>
      </c>
      <c r="B40" s="233" t="s">
        <v>23</v>
      </c>
      <c r="C40" s="233" t="s">
        <v>530</v>
      </c>
      <c r="D40" s="233" t="s">
        <v>404</v>
      </c>
      <c r="E40" s="231" t="s">
        <v>39</v>
      </c>
      <c r="F40" s="234" t="s">
        <v>1118</v>
      </c>
      <c r="G40" s="234" t="s">
        <v>697</v>
      </c>
      <c r="H40" s="234" t="s">
        <v>1117</v>
      </c>
      <c r="I40" s="234" t="s">
        <v>697</v>
      </c>
      <c r="J40" s="234" t="s">
        <v>1116</v>
      </c>
      <c r="K40" s="234" t="s">
        <v>697</v>
      </c>
      <c r="L40" s="229">
        <v>1904.63</v>
      </c>
      <c r="M40" s="234" t="s">
        <v>1115</v>
      </c>
      <c r="N40" s="229">
        <v>332769.06000870001</v>
      </c>
      <c r="O40" s="234" t="s">
        <v>1114</v>
      </c>
    </row>
    <row r="41" spans="1:15" ht="39" customHeight="1">
      <c r="A41" s="234" t="s">
        <v>563</v>
      </c>
      <c r="B41" s="233" t="s">
        <v>23</v>
      </c>
      <c r="C41" s="233" t="s">
        <v>562</v>
      </c>
      <c r="D41" s="233" t="s">
        <v>404</v>
      </c>
      <c r="E41" s="231" t="s">
        <v>39</v>
      </c>
      <c r="F41" s="234" t="s">
        <v>791</v>
      </c>
      <c r="G41" s="234" t="s">
        <v>697</v>
      </c>
      <c r="H41" s="234" t="s">
        <v>1113</v>
      </c>
      <c r="I41" s="234" t="s">
        <v>697</v>
      </c>
      <c r="J41" s="234" t="s">
        <v>1112</v>
      </c>
      <c r="K41" s="234" t="s">
        <v>697</v>
      </c>
      <c r="L41" s="229">
        <v>1866.33</v>
      </c>
      <c r="M41" s="234" t="s">
        <v>1111</v>
      </c>
      <c r="N41" s="229">
        <v>334635.39000870002</v>
      </c>
      <c r="O41" s="234" t="s">
        <v>1110</v>
      </c>
    </row>
    <row r="42" spans="1:15" ht="25.95" customHeight="1">
      <c r="A42" s="234" t="s">
        <v>1109</v>
      </c>
      <c r="B42" s="233" t="s">
        <v>23</v>
      </c>
      <c r="C42" s="233" t="s">
        <v>1108</v>
      </c>
      <c r="D42" s="233" t="s">
        <v>482</v>
      </c>
      <c r="E42" s="231" t="s">
        <v>25</v>
      </c>
      <c r="F42" s="234" t="s">
        <v>1107</v>
      </c>
      <c r="G42" s="234" t="s">
        <v>697</v>
      </c>
      <c r="H42" s="234" t="s">
        <v>1106</v>
      </c>
      <c r="I42" s="234" t="s">
        <v>697</v>
      </c>
      <c r="J42" s="234" t="s">
        <v>1105</v>
      </c>
      <c r="K42" s="234" t="s">
        <v>697</v>
      </c>
      <c r="L42" s="229">
        <v>1721.9724450000001</v>
      </c>
      <c r="M42" s="234" t="s">
        <v>1101</v>
      </c>
      <c r="N42" s="229">
        <v>336357.36245369999</v>
      </c>
      <c r="O42" s="234" t="s">
        <v>1104</v>
      </c>
    </row>
    <row r="43" spans="1:15" ht="39" customHeight="1">
      <c r="A43" s="234" t="s">
        <v>569</v>
      </c>
      <c r="B43" s="233" t="s">
        <v>23</v>
      </c>
      <c r="C43" s="233" t="s">
        <v>568</v>
      </c>
      <c r="D43" s="233" t="s">
        <v>404</v>
      </c>
      <c r="E43" s="231" t="s">
        <v>39</v>
      </c>
      <c r="F43" s="234" t="s">
        <v>870</v>
      </c>
      <c r="G43" s="234" t="s">
        <v>697</v>
      </c>
      <c r="H43" s="234" t="s">
        <v>1103</v>
      </c>
      <c r="I43" s="234" t="s">
        <v>697</v>
      </c>
      <c r="J43" s="234" t="s">
        <v>1102</v>
      </c>
      <c r="K43" s="234" t="s">
        <v>697</v>
      </c>
      <c r="L43" s="229">
        <v>1718.52</v>
      </c>
      <c r="M43" s="234" t="s">
        <v>1101</v>
      </c>
      <c r="N43" s="229">
        <v>338075.8824537</v>
      </c>
      <c r="O43" s="234" t="s">
        <v>1100</v>
      </c>
    </row>
    <row r="44" spans="1:15" ht="24" customHeight="1">
      <c r="A44" s="234" t="s">
        <v>1099</v>
      </c>
      <c r="B44" s="233" t="s">
        <v>23</v>
      </c>
      <c r="C44" s="233" t="s">
        <v>1098</v>
      </c>
      <c r="D44" s="233" t="s">
        <v>477</v>
      </c>
      <c r="E44" s="231" t="s">
        <v>25</v>
      </c>
      <c r="F44" s="234" t="s">
        <v>1097</v>
      </c>
      <c r="G44" s="234" t="s">
        <v>697</v>
      </c>
      <c r="H44" s="234" t="s">
        <v>846</v>
      </c>
      <c r="I44" s="234" t="s">
        <v>697</v>
      </c>
      <c r="J44" s="234" t="s">
        <v>1096</v>
      </c>
      <c r="K44" s="234" t="s">
        <v>697</v>
      </c>
      <c r="L44" s="229">
        <v>1682.2210157730001</v>
      </c>
      <c r="M44" s="234" t="s">
        <v>1095</v>
      </c>
      <c r="N44" s="229">
        <v>339758.10346950003</v>
      </c>
      <c r="O44" s="234" t="s">
        <v>1094</v>
      </c>
    </row>
    <row r="45" spans="1:15" ht="24" customHeight="1">
      <c r="A45" s="234" t="s">
        <v>504</v>
      </c>
      <c r="B45" s="233" t="s">
        <v>37</v>
      </c>
      <c r="C45" s="233" t="s">
        <v>229</v>
      </c>
      <c r="D45" s="233" t="s">
        <v>482</v>
      </c>
      <c r="E45" s="231" t="s">
        <v>39</v>
      </c>
      <c r="F45" s="234" t="s">
        <v>1093</v>
      </c>
      <c r="G45" s="234" t="s">
        <v>1092</v>
      </c>
      <c r="H45" s="234" t="s">
        <v>1091</v>
      </c>
      <c r="I45" s="234" t="s">
        <v>1090</v>
      </c>
      <c r="J45" s="234" t="s">
        <v>1089</v>
      </c>
      <c r="K45" s="234" t="s">
        <v>1088</v>
      </c>
      <c r="L45" s="229">
        <v>1591.68568392</v>
      </c>
      <c r="M45" s="234" t="s">
        <v>1087</v>
      </c>
      <c r="N45" s="229">
        <v>341349.78915339999</v>
      </c>
      <c r="O45" s="234" t="s">
        <v>1086</v>
      </c>
    </row>
    <row r="46" spans="1:15" ht="52.05" customHeight="1">
      <c r="A46" s="234" t="s">
        <v>625</v>
      </c>
      <c r="B46" s="233" t="s">
        <v>23</v>
      </c>
      <c r="C46" s="233" t="s">
        <v>624</v>
      </c>
      <c r="D46" s="233" t="s">
        <v>404</v>
      </c>
      <c r="E46" s="231" t="s">
        <v>39</v>
      </c>
      <c r="F46" s="234" t="s">
        <v>870</v>
      </c>
      <c r="G46" s="234" t="s">
        <v>697</v>
      </c>
      <c r="H46" s="234" t="s">
        <v>1085</v>
      </c>
      <c r="I46" s="234" t="s">
        <v>697</v>
      </c>
      <c r="J46" s="234" t="s">
        <v>1084</v>
      </c>
      <c r="K46" s="234" t="s">
        <v>697</v>
      </c>
      <c r="L46" s="229">
        <v>1488.38</v>
      </c>
      <c r="M46" s="234" t="s">
        <v>1083</v>
      </c>
      <c r="N46" s="229">
        <v>342838.1691534</v>
      </c>
      <c r="O46" s="234" t="s">
        <v>1082</v>
      </c>
    </row>
    <row r="47" spans="1:15" ht="25.95" customHeight="1">
      <c r="A47" s="234" t="s">
        <v>577</v>
      </c>
      <c r="B47" s="233" t="s">
        <v>23</v>
      </c>
      <c r="C47" s="233" t="s">
        <v>576</v>
      </c>
      <c r="D47" s="233" t="s">
        <v>404</v>
      </c>
      <c r="E47" s="231" t="s">
        <v>39</v>
      </c>
      <c r="F47" s="234" t="s">
        <v>791</v>
      </c>
      <c r="G47" s="234" t="s">
        <v>697</v>
      </c>
      <c r="H47" s="234" t="s">
        <v>1081</v>
      </c>
      <c r="I47" s="234" t="s">
        <v>697</v>
      </c>
      <c r="J47" s="234" t="s">
        <v>1080</v>
      </c>
      <c r="K47" s="234" t="s">
        <v>697</v>
      </c>
      <c r="L47" s="229">
        <v>1341.84</v>
      </c>
      <c r="M47" s="234" t="s">
        <v>1079</v>
      </c>
      <c r="N47" s="229">
        <v>344180.00915340002</v>
      </c>
      <c r="O47" s="234" t="s">
        <v>1078</v>
      </c>
    </row>
    <row r="48" spans="1:15" ht="24" customHeight="1">
      <c r="A48" s="234" t="s">
        <v>584</v>
      </c>
      <c r="B48" s="233" t="s">
        <v>23</v>
      </c>
      <c r="C48" s="233" t="s">
        <v>583</v>
      </c>
      <c r="D48" s="233" t="s">
        <v>404</v>
      </c>
      <c r="E48" s="231" t="s">
        <v>436</v>
      </c>
      <c r="F48" s="234" t="s">
        <v>1077</v>
      </c>
      <c r="G48" s="234" t="s">
        <v>697</v>
      </c>
      <c r="H48" s="234" t="s">
        <v>994</v>
      </c>
      <c r="I48" s="234" t="s">
        <v>697</v>
      </c>
      <c r="J48" s="234" t="s">
        <v>1076</v>
      </c>
      <c r="K48" s="234" t="s">
        <v>697</v>
      </c>
      <c r="L48" s="229">
        <v>1286.3155660800001</v>
      </c>
      <c r="M48" s="234" t="s">
        <v>1075</v>
      </c>
      <c r="N48" s="229">
        <v>345466.32471949997</v>
      </c>
      <c r="O48" s="234" t="s">
        <v>1074</v>
      </c>
    </row>
    <row r="49" spans="1:15" ht="24" customHeight="1">
      <c r="A49" s="234" t="s">
        <v>1073</v>
      </c>
      <c r="B49" s="233" t="s">
        <v>23</v>
      </c>
      <c r="C49" s="233" t="s">
        <v>1072</v>
      </c>
      <c r="D49" s="233" t="s">
        <v>404</v>
      </c>
      <c r="E49" s="231" t="s">
        <v>55</v>
      </c>
      <c r="F49" s="234" t="s">
        <v>1071</v>
      </c>
      <c r="G49" s="234" t="s">
        <v>697</v>
      </c>
      <c r="H49" s="234" t="s">
        <v>1070</v>
      </c>
      <c r="I49" s="234" t="s">
        <v>697</v>
      </c>
      <c r="J49" s="234" t="s">
        <v>1069</v>
      </c>
      <c r="K49" s="234" t="s">
        <v>697</v>
      </c>
      <c r="L49" s="229">
        <v>1224.7840000000001</v>
      </c>
      <c r="M49" s="234" t="s">
        <v>1068</v>
      </c>
      <c r="N49" s="229">
        <v>346691.10871950001</v>
      </c>
      <c r="O49" s="234" t="s">
        <v>1067</v>
      </c>
    </row>
    <row r="50" spans="1:15" ht="25.95" customHeight="1">
      <c r="A50" s="234" t="s">
        <v>469</v>
      </c>
      <c r="B50" s="233" t="s">
        <v>23</v>
      </c>
      <c r="C50" s="233" t="s">
        <v>468</v>
      </c>
      <c r="D50" s="233" t="s">
        <v>404</v>
      </c>
      <c r="E50" s="231" t="s">
        <v>436</v>
      </c>
      <c r="F50" s="234" t="s">
        <v>1066</v>
      </c>
      <c r="G50" s="234" t="s">
        <v>697</v>
      </c>
      <c r="H50" s="234" t="s">
        <v>1065</v>
      </c>
      <c r="I50" s="234" t="s">
        <v>697</v>
      </c>
      <c r="J50" s="234" t="s">
        <v>1064</v>
      </c>
      <c r="K50" s="234" t="s">
        <v>697</v>
      </c>
      <c r="L50" s="229">
        <v>1182.4942080000001</v>
      </c>
      <c r="M50" s="234" t="s">
        <v>1063</v>
      </c>
      <c r="N50" s="229">
        <v>347873.60292749997</v>
      </c>
      <c r="O50" s="234" t="s">
        <v>1062</v>
      </c>
    </row>
    <row r="51" spans="1:15" ht="39" customHeight="1">
      <c r="A51" s="234" t="s">
        <v>474</v>
      </c>
      <c r="B51" s="233" t="s">
        <v>23</v>
      </c>
      <c r="C51" s="233" t="s">
        <v>473</v>
      </c>
      <c r="D51" s="233" t="s">
        <v>404</v>
      </c>
      <c r="E51" s="231" t="s">
        <v>39</v>
      </c>
      <c r="F51" s="234" t="s">
        <v>1061</v>
      </c>
      <c r="G51" s="234" t="s">
        <v>697</v>
      </c>
      <c r="H51" s="234" t="s">
        <v>1060</v>
      </c>
      <c r="I51" s="234" t="s">
        <v>697</v>
      </c>
      <c r="J51" s="234" t="s">
        <v>1059</v>
      </c>
      <c r="K51" s="234" t="s">
        <v>697</v>
      </c>
      <c r="L51" s="229">
        <v>1107.4260959999999</v>
      </c>
      <c r="M51" s="234" t="s">
        <v>1055</v>
      </c>
      <c r="N51" s="229">
        <v>348981.02902349998</v>
      </c>
      <c r="O51" s="234" t="s">
        <v>1058</v>
      </c>
    </row>
    <row r="52" spans="1:15" ht="24" customHeight="1">
      <c r="A52" s="228" t="s">
        <v>481</v>
      </c>
      <c r="B52" s="227" t="s">
        <v>23</v>
      </c>
      <c r="C52" s="227" t="s">
        <v>480</v>
      </c>
      <c r="D52" s="227" t="s">
        <v>477</v>
      </c>
      <c r="E52" s="225" t="s">
        <v>25</v>
      </c>
      <c r="F52" s="228" t="s">
        <v>773</v>
      </c>
      <c r="G52" s="228" t="s">
        <v>697</v>
      </c>
      <c r="H52" s="228" t="s">
        <v>1057</v>
      </c>
      <c r="I52" s="228" t="s">
        <v>697</v>
      </c>
      <c r="J52" s="228" t="s">
        <v>1056</v>
      </c>
      <c r="K52" s="228" t="s">
        <v>697</v>
      </c>
      <c r="L52" s="223">
        <v>1092</v>
      </c>
      <c r="M52" s="228" t="s">
        <v>1055</v>
      </c>
      <c r="N52" s="223">
        <v>350073.02902349998</v>
      </c>
      <c r="O52" s="228" t="s">
        <v>1054</v>
      </c>
    </row>
    <row r="53" spans="1:15" ht="39" customHeight="1">
      <c r="A53" s="228" t="s">
        <v>1053</v>
      </c>
      <c r="B53" s="227" t="s">
        <v>23</v>
      </c>
      <c r="C53" s="227" t="s">
        <v>1052</v>
      </c>
      <c r="D53" s="227" t="s">
        <v>404</v>
      </c>
      <c r="E53" s="225" t="s">
        <v>55</v>
      </c>
      <c r="F53" s="228" t="s">
        <v>1051</v>
      </c>
      <c r="G53" s="228" t="s">
        <v>697</v>
      </c>
      <c r="H53" s="228" t="s">
        <v>1050</v>
      </c>
      <c r="I53" s="228" t="s">
        <v>697</v>
      </c>
      <c r="J53" s="228" t="s">
        <v>1049</v>
      </c>
      <c r="K53" s="228" t="s">
        <v>697</v>
      </c>
      <c r="L53" s="223">
        <v>1033.56</v>
      </c>
      <c r="M53" s="228" t="s">
        <v>1048</v>
      </c>
      <c r="N53" s="223">
        <v>351106.58902349998</v>
      </c>
      <c r="O53" s="228" t="s">
        <v>1047</v>
      </c>
    </row>
    <row r="54" spans="1:15" ht="25.95" customHeight="1">
      <c r="A54" s="228" t="s">
        <v>446</v>
      </c>
      <c r="B54" s="227" t="s">
        <v>23</v>
      </c>
      <c r="C54" s="227" t="s">
        <v>445</v>
      </c>
      <c r="D54" s="227" t="s">
        <v>404</v>
      </c>
      <c r="E54" s="225" t="s">
        <v>436</v>
      </c>
      <c r="F54" s="228" t="s">
        <v>1046</v>
      </c>
      <c r="G54" s="228" t="s">
        <v>697</v>
      </c>
      <c r="H54" s="228" t="s">
        <v>1045</v>
      </c>
      <c r="I54" s="228" t="s">
        <v>697</v>
      </c>
      <c r="J54" s="228" t="s">
        <v>1044</v>
      </c>
      <c r="K54" s="228" t="s">
        <v>697</v>
      </c>
      <c r="L54" s="223">
        <v>1026.42408</v>
      </c>
      <c r="M54" s="228" t="s">
        <v>1034</v>
      </c>
      <c r="N54" s="223">
        <v>352133.01310350001</v>
      </c>
      <c r="O54" s="228" t="s">
        <v>1043</v>
      </c>
    </row>
    <row r="55" spans="1:15" ht="24" customHeight="1">
      <c r="A55" s="228" t="s">
        <v>1042</v>
      </c>
      <c r="B55" s="227" t="s">
        <v>23</v>
      </c>
      <c r="C55" s="227" t="s">
        <v>1041</v>
      </c>
      <c r="D55" s="227" t="s">
        <v>477</v>
      </c>
      <c r="E55" s="225" t="s">
        <v>25</v>
      </c>
      <c r="F55" s="228" t="s">
        <v>1040</v>
      </c>
      <c r="G55" s="228" t="s">
        <v>697</v>
      </c>
      <c r="H55" s="228" t="s">
        <v>1039</v>
      </c>
      <c r="I55" s="228" t="s">
        <v>697</v>
      </c>
      <c r="J55" s="228" t="s">
        <v>1038</v>
      </c>
      <c r="K55" s="228" t="s">
        <v>697</v>
      </c>
      <c r="L55" s="223">
        <v>1022.9700800000001</v>
      </c>
      <c r="M55" s="228" t="s">
        <v>1034</v>
      </c>
      <c r="N55" s="223">
        <v>353155.98318350001</v>
      </c>
      <c r="O55" s="228" t="s">
        <v>1037</v>
      </c>
    </row>
    <row r="56" spans="1:15" ht="25.95" customHeight="1">
      <c r="A56" s="228" t="s">
        <v>669</v>
      </c>
      <c r="B56" s="227" t="s">
        <v>23</v>
      </c>
      <c r="C56" s="227" t="s">
        <v>668</v>
      </c>
      <c r="D56" s="227" t="s">
        <v>482</v>
      </c>
      <c r="E56" s="225" t="s">
        <v>25</v>
      </c>
      <c r="F56" s="228" t="s">
        <v>818</v>
      </c>
      <c r="G56" s="228" t="s">
        <v>697</v>
      </c>
      <c r="H56" s="228" t="s">
        <v>1036</v>
      </c>
      <c r="I56" s="228" t="s">
        <v>697</v>
      </c>
      <c r="J56" s="228" t="s">
        <v>1035</v>
      </c>
      <c r="K56" s="228" t="s">
        <v>697</v>
      </c>
      <c r="L56" s="223">
        <v>988</v>
      </c>
      <c r="M56" s="228" t="s">
        <v>1034</v>
      </c>
      <c r="N56" s="223">
        <v>354143.98318350001</v>
      </c>
      <c r="O56" s="228" t="s">
        <v>1033</v>
      </c>
    </row>
    <row r="57" spans="1:15" ht="25.95" customHeight="1">
      <c r="A57" s="228" t="s">
        <v>467</v>
      </c>
      <c r="B57" s="227" t="s">
        <v>23</v>
      </c>
      <c r="C57" s="227" t="s">
        <v>466</v>
      </c>
      <c r="D57" s="227" t="s">
        <v>404</v>
      </c>
      <c r="E57" s="225" t="s">
        <v>39</v>
      </c>
      <c r="F57" s="228" t="s">
        <v>1032</v>
      </c>
      <c r="G57" s="228" t="s">
        <v>697</v>
      </c>
      <c r="H57" s="228" t="s">
        <v>1031</v>
      </c>
      <c r="I57" s="228" t="s">
        <v>697</v>
      </c>
      <c r="J57" s="228" t="s">
        <v>1030</v>
      </c>
      <c r="K57" s="228" t="s">
        <v>697</v>
      </c>
      <c r="L57" s="223">
        <v>911.54883600000005</v>
      </c>
      <c r="M57" s="228" t="s">
        <v>1027</v>
      </c>
      <c r="N57" s="223">
        <v>355055.53201949998</v>
      </c>
      <c r="O57" s="228" t="s">
        <v>1029</v>
      </c>
    </row>
    <row r="58" spans="1:15" ht="24" customHeight="1">
      <c r="A58" s="228" t="s">
        <v>405</v>
      </c>
      <c r="B58" s="227" t="s">
        <v>37</v>
      </c>
      <c r="C58" s="227" t="s">
        <v>328</v>
      </c>
      <c r="D58" s="227" t="s">
        <v>404</v>
      </c>
      <c r="E58" s="225" t="s">
        <v>39</v>
      </c>
      <c r="F58" s="228" t="s">
        <v>780</v>
      </c>
      <c r="G58" s="228" t="s">
        <v>697</v>
      </c>
      <c r="H58" s="228" t="s">
        <v>1028</v>
      </c>
      <c r="I58" s="228" t="s">
        <v>697</v>
      </c>
      <c r="J58" s="228" t="s">
        <v>1028</v>
      </c>
      <c r="K58" s="228" t="s">
        <v>697</v>
      </c>
      <c r="L58" s="223">
        <v>906.97</v>
      </c>
      <c r="M58" s="228" t="s">
        <v>1027</v>
      </c>
      <c r="N58" s="223">
        <v>355962.50201950001</v>
      </c>
      <c r="O58" s="228" t="s">
        <v>1026</v>
      </c>
    </row>
    <row r="59" spans="1:15" ht="24" customHeight="1">
      <c r="A59" s="228" t="s">
        <v>1025</v>
      </c>
      <c r="B59" s="227" t="s">
        <v>23</v>
      </c>
      <c r="C59" s="227" t="s">
        <v>1024</v>
      </c>
      <c r="D59" s="227" t="s">
        <v>477</v>
      </c>
      <c r="E59" s="225" t="s">
        <v>25</v>
      </c>
      <c r="F59" s="228" t="s">
        <v>1023</v>
      </c>
      <c r="G59" s="228" t="s">
        <v>697</v>
      </c>
      <c r="H59" s="228" t="s">
        <v>1022</v>
      </c>
      <c r="I59" s="228" t="s">
        <v>697</v>
      </c>
      <c r="J59" s="228" t="s">
        <v>1021</v>
      </c>
      <c r="K59" s="228" t="s">
        <v>697</v>
      </c>
      <c r="L59" s="223">
        <v>818.82528000000002</v>
      </c>
      <c r="M59" s="228" t="s">
        <v>1018</v>
      </c>
      <c r="N59" s="223">
        <v>356781.3272995</v>
      </c>
      <c r="O59" s="228" t="s">
        <v>1020</v>
      </c>
    </row>
    <row r="60" spans="1:15" ht="25.95" customHeight="1">
      <c r="A60" s="228" t="s">
        <v>534</v>
      </c>
      <c r="B60" s="227" t="s">
        <v>23</v>
      </c>
      <c r="C60" s="227" t="s">
        <v>533</v>
      </c>
      <c r="D60" s="227" t="s">
        <v>404</v>
      </c>
      <c r="E60" s="225" t="s">
        <v>39</v>
      </c>
      <c r="F60" s="228" t="s">
        <v>780</v>
      </c>
      <c r="G60" s="228" t="s">
        <v>697</v>
      </c>
      <c r="H60" s="228" t="s">
        <v>1019</v>
      </c>
      <c r="I60" s="228" t="s">
        <v>697</v>
      </c>
      <c r="J60" s="228" t="s">
        <v>1019</v>
      </c>
      <c r="K60" s="228" t="s">
        <v>697</v>
      </c>
      <c r="L60" s="223">
        <v>816.27</v>
      </c>
      <c r="M60" s="228" t="s">
        <v>1018</v>
      </c>
      <c r="N60" s="223">
        <v>357597.59729950002</v>
      </c>
      <c r="O60" s="228" t="s">
        <v>1017</v>
      </c>
    </row>
    <row r="61" spans="1:15" ht="25.95" customHeight="1">
      <c r="A61" s="228" t="s">
        <v>559</v>
      </c>
      <c r="B61" s="227" t="s">
        <v>23</v>
      </c>
      <c r="C61" s="227" t="s">
        <v>558</v>
      </c>
      <c r="D61" s="227" t="s">
        <v>404</v>
      </c>
      <c r="E61" s="225" t="s">
        <v>39</v>
      </c>
      <c r="F61" s="228" t="s">
        <v>870</v>
      </c>
      <c r="G61" s="228" t="s">
        <v>697</v>
      </c>
      <c r="H61" s="228" t="s">
        <v>1016</v>
      </c>
      <c r="I61" s="228" t="s">
        <v>697</v>
      </c>
      <c r="J61" s="228" t="s">
        <v>1015</v>
      </c>
      <c r="K61" s="228" t="s">
        <v>697</v>
      </c>
      <c r="L61" s="223">
        <v>738.9</v>
      </c>
      <c r="M61" s="228" t="s">
        <v>1014</v>
      </c>
      <c r="N61" s="223">
        <v>358336.49729949998</v>
      </c>
      <c r="O61" s="228" t="s">
        <v>1013</v>
      </c>
    </row>
    <row r="62" spans="1:15" ht="64.95" customHeight="1">
      <c r="A62" s="228" t="s">
        <v>629</v>
      </c>
      <c r="B62" s="227" t="s">
        <v>23</v>
      </c>
      <c r="C62" s="227" t="s">
        <v>628</v>
      </c>
      <c r="D62" s="227" t="s">
        <v>404</v>
      </c>
      <c r="E62" s="225" t="s">
        <v>39</v>
      </c>
      <c r="F62" s="228" t="s">
        <v>870</v>
      </c>
      <c r="G62" s="228" t="s">
        <v>697</v>
      </c>
      <c r="H62" s="228" t="s">
        <v>1012</v>
      </c>
      <c r="I62" s="228" t="s">
        <v>697</v>
      </c>
      <c r="J62" s="228" t="s">
        <v>1011</v>
      </c>
      <c r="K62" s="228" t="s">
        <v>697</v>
      </c>
      <c r="L62" s="223">
        <v>669.48</v>
      </c>
      <c r="M62" s="228" t="s">
        <v>1004</v>
      </c>
      <c r="N62" s="223">
        <v>359005.97729950002</v>
      </c>
      <c r="O62" s="228" t="s">
        <v>1010</v>
      </c>
    </row>
    <row r="63" spans="1:15" ht="25.95" customHeight="1">
      <c r="A63" s="228" t="s">
        <v>561</v>
      </c>
      <c r="B63" s="227" t="s">
        <v>23</v>
      </c>
      <c r="C63" s="227" t="s">
        <v>560</v>
      </c>
      <c r="D63" s="227" t="s">
        <v>404</v>
      </c>
      <c r="E63" s="225" t="s">
        <v>39</v>
      </c>
      <c r="F63" s="228" t="s">
        <v>870</v>
      </c>
      <c r="G63" s="228" t="s">
        <v>697</v>
      </c>
      <c r="H63" s="228" t="s">
        <v>1009</v>
      </c>
      <c r="I63" s="228" t="s">
        <v>697</v>
      </c>
      <c r="J63" s="228" t="s">
        <v>1008</v>
      </c>
      <c r="K63" s="228" t="s">
        <v>697</v>
      </c>
      <c r="L63" s="223">
        <v>656.66</v>
      </c>
      <c r="M63" s="228" t="s">
        <v>1004</v>
      </c>
      <c r="N63" s="223">
        <v>359662.6372995</v>
      </c>
      <c r="O63" s="228" t="s">
        <v>1007</v>
      </c>
    </row>
    <row r="64" spans="1:15" ht="52.05" customHeight="1">
      <c r="A64" s="228" t="s">
        <v>602</v>
      </c>
      <c r="B64" s="227" t="s">
        <v>23</v>
      </c>
      <c r="C64" s="227" t="s">
        <v>601</v>
      </c>
      <c r="D64" s="227" t="s">
        <v>404</v>
      </c>
      <c r="E64" s="225" t="s">
        <v>39</v>
      </c>
      <c r="F64" s="228" t="s">
        <v>791</v>
      </c>
      <c r="G64" s="228" t="s">
        <v>697</v>
      </c>
      <c r="H64" s="228" t="s">
        <v>1006</v>
      </c>
      <c r="I64" s="228" t="s">
        <v>697</v>
      </c>
      <c r="J64" s="228" t="s">
        <v>1005</v>
      </c>
      <c r="K64" s="228" t="s">
        <v>697</v>
      </c>
      <c r="L64" s="223">
        <v>653.01</v>
      </c>
      <c r="M64" s="228" t="s">
        <v>1004</v>
      </c>
      <c r="N64" s="223">
        <v>360315.64729950001</v>
      </c>
      <c r="O64" s="228" t="s">
        <v>1003</v>
      </c>
    </row>
    <row r="65" spans="1:15" ht="25.95" customHeight="1">
      <c r="A65" s="228" t="s">
        <v>627</v>
      </c>
      <c r="B65" s="227" t="s">
        <v>23</v>
      </c>
      <c r="C65" s="227" t="s">
        <v>626</v>
      </c>
      <c r="D65" s="227" t="s">
        <v>404</v>
      </c>
      <c r="E65" s="225" t="s">
        <v>39</v>
      </c>
      <c r="F65" s="228" t="s">
        <v>870</v>
      </c>
      <c r="G65" s="228" t="s">
        <v>697</v>
      </c>
      <c r="H65" s="228" t="s">
        <v>1002</v>
      </c>
      <c r="I65" s="228" t="s">
        <v>697</v>
      </c>
      <c r="J65" s="228" t="s">
        <v>1001</v>
      </c>
      <c r="K65" s="228" t="s">
        <v>697</v>
      </c>
      <c r="L65" s="223">
        <v>621.9</v>
      </c>
      <c r="M65" s="228" t="s">
        <v>996</v>
      </c>
      <c r="N65" s="223">
        <v>360937.54729949997</v>
      </c>
      <c r="O65" s="228" t="s">
        <v>1000</v>
      </c>
    </row>
    <row r="66" spans="1:15" ht="24" customHeight="1">
      <c r="A66" s="228" t="s">
        <v>538</v>
      </c>
      <c r="B66" s="227" t="s">
        <v>37</v>
      </c>
      <c r="C66" s="227" t="s">
        <v>537</v>
      </c>
      <c r="D66" s="227" t="s">
        <v>404</v>
      </c>
      <c r="E66" s="225" t="s">
        <v>39</v>
      </c>
      <c r="F66" s="228" t="s">
        <v>999</v>
      </c>
      <c r="G66" s="228" t="s">
        <v>697</v>
      </c>
      <c r="H66" s="228" t="s">
        <v>998</v>
      </c>
      <c r="I66" s="228" t="s">
        <v>697</v>
      </c>
      <c r="J66" s="228" t="s">
        <v>997</v>
      </c>
      <c r="K66" s="228" t="s">
        <v>697</v>
      </c>
      <c r="L66" s="223">
        <v>618.72362339599999</v>
      </c>
      <c r="M66" s="228" t="s">
        <v>996</v>
      </c>
      <c r="N66" s="223">
        <v>361556.2709229</v>
      </c>
      <c r="O66" s="228" t="s">
        <v>995</v>
      </c>
    </row>
    <row r="67" spans="1:15" ht="25.95" customHeight="1">
      <c r="A67" s="228" t="s">
        <v>675</v>
      </c>
      <c r="B67" s="227" t="s">
        <v>23</v>
      </c>
      <c r="C67" s="227" t="s">
        <v>674</v>
      </c>
      <c r="D67" s="227" t="s">
        <v>482</v>
      </c>
      <c r="E67" s="225" t="s">
        <v>25</v>
      </c>
      <c r="F67" s="228" t="s">
        <v>732</v>
      </c>
      <c r="G67" s="228" t="s">
        <v>697</v>
      </c>
      <c r="H67" s="228" t="s">
        <v>994</v>
      </c>
      <c r="I67" s="228" t="s">
        <v>697</v>
      </c>
      <c r="J67" s="228" t="s">
        <v>993</v>
      </c>
      <c r="K67" s="228" t="s">
        <v>697</v>
      </c>
      <c r="L67" s="223">
        <v>581.44000000000005</v>
      </c>
      <c r="M67" s="228" t="s">
        <v>992</v>
      </c>
      <c r="N67" s="223">
        <v>362137.71092290001</v>
      </c>
      <c r="O67" s="228" t="s">
        <v>991</v>
      </c>
    </row>
    <row r="68" spans="1:15" ht="24" customHeight="1">
      <c r="A68" s="228" t="s">
        <v>571</v>
      </c>
      <c r="B68" s="227" t="s">
        <v>23</v>
      </c>
      <c r="C68" s="227" t="s">
        <v>570</v>
      </c>
      <c r="D68" s="227" t="s">
        <v>404</v>
      </c>
      <c r="E68" s="225" t="s">
        <v>39</v>
      </c>
      <c r="F68" s="228" t="s">
        <v>780</v>
      </c>
      <c r="G68" s="228" t="s">
        <v>697</v>
      </c>
      <c r="H68" s="228" t="s">
        <v>990</v>
      </c>
      <c r="I68" s="228" t="s">
        <v>697</v>
      </c>
      <c r="J68" s="228" t="s">
        <v>990</v>
      </c>
      <c r="K68" s="228" t="s">
        <v>697</v>
      </c>
      <c r="L68" s="223">
        <v>530.92999999999995</v>
      </c>
      <c r="M68" s="228" t="s">
        <v>975</v>
      </c>
      <c r="N68" s="223">
        <v>362668.6409229</v>
      </c>
      <c r="O68" s="228" t="s">
        <v>989</v>
      </c>
    </row>
    <row r="69" spans="1:15" ht="24" customHeight="1">
      <c r="A69" s="228" t="s">
        <v>988</v>
      </c>
      <c r="B69" s="227" t="s">
        <v>23</v>
      </c>
      <c r="C69" s="227" t="s">
        <v>987</v>
      </c>
      <c r="D69" s="227" t="s">
        <v>477</v>
      </c>
      <c r="E69" s="225" t="s">
        <v>25</v>
      </c>
      <c r="F69" s="228" t="s">
        <v>940</v>
      </c>
      <c r="G69" s="228" t="s">
        <v>697</v>
      </c>
      <c r="H69" s="228" t="s">
        <v>846</v>
      </c>
      <c r="I69" s="228" t="s">
        <v>697</v>
      </c>
      <c r="J69" s="228" t="s">
        <v>986</v>
      </c>
      <c r="K69" s="228" t="s">
        <v>697</v>
      </c>
      <c r="L69" s="223">
        <v>510.77663999999999</v>
      </c>
      <c r="M69" s="228" t="s">
        <v>975</v>
      </c>
      <c r="N69" s="223">
        <v>363179.41756289999</v>
      </c>
      <c r="O69" s="228" t="s">
        <v>985</v>
      </c>
    </row>
    <row r="70" spans="1:15" ht="25.95" customHeight="1">
      <c r="A70" s="228" t="s">
        <v>435</v>
      </c>
      <c r="B70" s="227" t="s">
        <v>23</v>
      </c>
      <c r="C70" s="227" t="s">
        <v>434</v>
      </c>
      <c r="D70" s="227" t="s">
        <v>404</v>
      </c>
      <c r="E70" s="225" t="s">
        <v>39</v>
      </c>
      <c r="F70" s="228" t="s">
        <v>984</v>
      </c>
      <c r="G70" s="228" t="s">
        <v>697</v>
      </c>
      <c r="H70" s="228" t="s">
        <v>983</v>
      </c>
      <c r="I70" s="228" t="s">
        <v>697</v>
      </c>
      <c r="J70" s="228" t="s">
        <v>982</v>
      </c>
      <c r="K70" s="228" t="s">
        <v>697</v>
      </c>
      <c r="L70" s="223">
        <v>507.96</v>
      </c>
      <c r="M70" s="228" t="s">
        <v>975</v>
      </c>
      <c r="N70" s="223">
        <v>363687.37756290002</v>
      </c>
      <c r="O70" s="228" t="s">
        <v>981</v>
      </c>
    </row>
    <row r="71" spans="1:15" ht="52.05" customHeight="1">
      <c r="A71" s="228" t="s">
        <v>980</v>
      </c>
      <c r="B71" s="227" t="s">
        <v>23</v>
      </c>
      <c r="C71" s="227" t="s">
        <v>979</v>
      </c>
      <c r="D71" s="227" t="s">
        <v>404</v>
      </c>
      <c r="E71" s="225" t="s">
        <v>55</v>
      </c>
      <c r="F71" s="228" t="s">
        <v>978</v>
      </c>
      <c r="G71" s="228" t="s">
        <v>697</v>
      </c>
      <c r="H71" s="228" t="s">
        <v>977</v>
      </c>
      <c r="I71" s="228" t="s">
        <v>697</v>
      </c>
      <c r="J71" s="228" t="s">
        <v>976</v>
      </c>
      <c r="K71" s="228" t="s">
        <v>697</v>
      </c>
      <c r="L71" s="223">
        <v>503.83409999999998</v>
      </c>
      <c r="M71" s="228" t="s">
        <v>975</v>
      </c>
      <c r="N71" s="223">
        <v>364191.21166289999</v>
      </c>
      <c r="O71" s="228" t="s">
        <v>974</v>
      </c>
    </row>
    <row r="72" spans="1:15" ht="25.95" customHeight="1">
      <c r="A72" s="228" t="s">
        <v>573</v>
      </c>
      <c r="B72" s="227" t="s">
        <v>23</v>
      </c>
      <c r="C72" s="227" t="s">
        <v>572</v>
      </c>
      <c r="D72" s="227" t="s">
        <v>404</v>
      </c>
      <c r="E72" s="225" t="s">
        <v>39</v>
      </c>
      <c r="F72" s="228" t="s">
        <v>870</v>
      </c>
      <c r="G72" s="228" t="s">
        <v>697</v>
      </c>
      <c r="H72" s="228" t="s">
        <v>973</v>
      </c>
      <c r="I72" s="228" t="s">
        <v>697</v>
      </c>
      <c r="J72" s="228" t="s">
        <v>972</v>
      </c>
      <c r="K72" s="228" t="s">
        <v>697</v>
      </c>
      <c r="L72" s="223">
        <v>496.56</v>
      </c>
      <c r="M72" s="228" t="s">
        <v>971</v>
      </c>
      <c r="N72" s="223">
        <v>364687.77166289999</v>
      </c>
      <c r="O72" s="228" t="s">
        <v>970</v>
      </c>
    </row>
    <row r="73" spans="1:15" ht="25.95" customHeight="1">
      <c r="A73" s="228" t="s">
        <v>438</v>
      </c>
      <c r="B73" s="227" t="s">
        <v>23</v>
      </c>
      <c r="C73" s="227" t="s">
        <v>437</v>
      </c>
      <c r="D73" s="227" t="s">
        <v>404</v>
      </c>
      <c r="E73" s="225" t="s">
        <v>436</v>
      </c>
      <c r="F73" s="228" t="s">
        <v>888</v>
      </c>
      <c r="G73" s="228" t="s">
        <v>697</v>
      </c>
      <c r="H73" s="228" t="s">
        <v>969</v>
      </c>
      <c r="I73" s="228" t="s">
        <v>697</v>
      </c>
      <c r="J73" s="228" t="s">
        <v>968</v>
      </c>
      <c r="K73" s="228" t="s">
        <v>697</v>
      </c>
      <c r="L73" s="223">
        <v>456.2</v>
      </c>
      <c r="M73" s="228" t="s">
        <v>951</v>
      </c>
      <c r="N73" s="223">
        <v>365143.9716629</v>
      </c>
      <c r="O73" s="228" t="s">
        <v>967</v>
      </c>
    </row>
    <row r="74" spans="1:15" ht="25.95" customHeight="1">
      <c r="A74" s="228" t="s">
        <v>536</v>
      </c>
      <c r="B74" s="227" t="s">
        <v>37</v>
      </c>
      <c r="C74" s="227" t="s">
        <v>535</v>
      </c>
      <c r="D74" s="227" t="s">
        <v>404</v>
      </c>
      <c r="E74" s="225" t="s">
        <v>39</v>
      </c>
      <c r="F74" s="228" t="s">
        <v>966</v>
      </c>
      <c r="G74" s="228" t="s">
        <v>697</v>
      </c>
      <c r="H74" s="228" t="s">
        <v>965</v>
      </c>
      <c r="I74" s="228" t="s">
        <v>697</v>
      </c>
      <c r="J74" s="228" t="s">
        <v>964</v>
      </c>
      <c r="K74" s="228" t="s">
        <v>697</v>
      </c>
      <c r="L74" s="223">
        <v>455.38432713600002</v>
      </c>
      <c r="M74" s="228" t="s">
        <v>951</v>
      </c>
      <c r="N74" s="223">
        <v>365599.35599000001</v>
      </c>
      <c r="O74" s="228" t="s">
        <v>963</v>
      </c>
    </row>
    <row r="75" spans="1:15" ht="25.95" customHeight="1">
      <c r="A75" s="228" t="s">
        <v>962</v>
      </c>
      <c r="B75" s="227" t="s">
        <v>23</v>
      </c>
      <c r="C75" s="227" t="s">
        <v>961</v>
      </c>
      <c r="D75" s="227" t="s">
        <v>482</v>
      </c>
      <c r="E75" s="225" t="s">
        <v>25</v>
      </c>
      <c r="F75" s="228" t="s">
        <v>921</v>
      </c>
      <c r="G75" s="228" t="s">
        <v>697</v>
      </c>
      <c r="H75" s="228" t="s">
        <v>960</v>
      </c>
      <c r="I75" s="228" t="s">
        <v>697</v>
      </c>
      <c r="J75" s="228" t="s">
        <v>959</v>
      </c>
      <c r="K75" s="228" t="s">
        <v>697</v>
      </c>
      <c r="L75" s="223">
        <v>443.738586</v>
      </c>
      <c r="M75" s="228" t="s">
        <v>951</v>
      </c>
      <c r="N75" s="223">
        <v>366043.094576</v>
      </c>
      <c r="O75" s="228" t="s">
        <v>958</v>
      </c>
    </row>
    <row r="76" spans="1:15" ht="39" customHeight="1">
      <c r="A76" s="228" t="s">
        <v>496</v>
      </c>
      <c r="B76" s="227" t="s">
        <v>23</v>
      </c>
      <c r="C76" s="227" t="s">
        <v>495</v>
      </c>
      <c r="D76" s="227" t="s">
        <v>404</v>
      </c>
      <c r="E76" s="225" t="s">
        <v>55</v>
      </c>
      <c r="F76" s="228" t="s">
        <v>957</v>
      </c>
      <c r="G76" s="228" t="s">
        <v>697</v>
      </c>
      <c r="H76" s="228" t="s">
        <v>956</v>
      </c>
      <c r="I76" s="228" t="s">
        <v>697</v>
      </c>
      <c r="J76" s="228" t="s">
        <v>955</v>
      </c>
      <c r="K76" s="228" t="s">
        <v>697</v>
      </c>
      <c r="L76" s="223">
        <v>442.68</v>
      </c>
      <c r="M76" s="228" t="s">
        <v>951</v>
      </c>
      <c r="N76" s="223">
        <v>366485.774576</v>
      </c>
      <c r="O76" s="228" t="s">
        <v>954</v>
      </c>
    </row>
    <row r="77" spans="1:15" ht="24" customHeight="1">
      <c r="A77" s="228" t="s">
        <v>575</v>
      </c>
      <c r="B77" s="227" t="s">
        <v>23</v>
      </c>
      <c r="C77" s="227" t="s">
        <v>574</v>
      </c>
      <c r="D77" s="227" t="s">
        <v>404</v>
      </c>
      <c r="E77" s="225" t="s">
        <v>39</v>
      </c>
      <c r="F77" s="228" t="s">
        <v>870</v>
      </c>
      <c r="G77" s="228" t="s">
        <v>697</v>
      </c>
      <c r="H77" s="228" t="s">
        <v>953</v>
      </c>
      <c r="I77" s="228" t="s">
        <v>697</v>
      </c>
      <c r="J77" s="228" t="s">
        <v>952</v>
      </c>
      <c r="K77" s="228" t="s">
        <v>697</v>
      </c>
      <c r="L77" s="223">
        <v>427.76</v>
      </c>
      <c r="M77" s="228" t="s">
        <v>951</v>
      </c>
      <c r="N77" s="223">
        <v>366913.53457600001</v>
      </c>
      <c r="O77" s="228" t="s">
        <v>950</v>
      </c>
    </row>
    <row r="78" spans="1:15" ht="25.95" customHeight="1">
      <c r="A78" s="228" t="s">
        <v>498</v>
      </c>
      <c r="B78" s="227" t="s">
        <v>23</v>
      </c>
      <c r="C78" s="227" t="s">
        <v>497</v>
      </c>
      <c r="D78" s="227" t="s">
        <v>404</v>
      </c>
      <c r="E78" s="225" t="s">
        <v>55</v>
      </c>
      <c r="F78" s="228" t="s">
        <v>949</v>
      </c>
      <c r="G78" s="228" t="s">
        <v>697</v>
      </c>
      <c r="H78" s="228" t="s">
        <v>948</v>
      </c>
      <c r="I78" s="228" t="s">
        <v>697</v>
      </c>
      <c r="J78" s="228" t="s">
        <v>947</v>
      </c>
      <c r="K78" s="228" t="s">
        <v>697</v>
      </c>
      <c r="L78" s="223">
        <v>413.6</v>
      </c>
      <c r="M78" s="228" t="s">
        <v>944</v>
      </c>
      <c r="N78" s="223">
        <v>367327.13457599998</v>
      </c>
      <c r="O78" s="228" t="s">
        <v>946</v>
      </c>
    </row>
    <row r="79" spans="1:15" ht="39" customHeight="1">
      <c r="A79" s="228" t="s">
        <v>606</v>
      </c>
      <c r="B79" s="227" t="s">
        <v>23</v>
      </c>
      <c r="C79" s="227" t="s">
        <v>605</v>
      </c>
      <c r="D79" s="227" t="s">
        <v>404</v>
      </c>
      <c r="E79" s="225" t="s">
        <v>39</v>
      </c>
      <c r="F79" s="228" t="s">
        <v>780</v>
      </c>
      <c r="G79" s="228" t="s">
        <v>697</v>
      </c>
      <c r="H79" s="228" t="s">
        <v>945</v>
      </c>
      <c r="I79" s="228" t="s">
        <v>697</v>
      </c>
      <c r="J79" s="228" t="s">
        <v>945</v>
      </c>
      <c r="K79" s="228" t="s">
        <v>697</v>
      </c>
      <c r="L79" s="223">
        <v>389.62</v>
      </c>
      <c r="M79" s="228" t="s">
        <v>944</v>
      </c>
      <c r="N79" s="223">
        <v>367716.75457599998</v>
      </c>
      <c r="O79" s="228" t="s">
        <v>943</v>
      </c>
    </row>
    <row r="80" spans="1:15" ht="24" customHeight="1">
      <c r="A80" s="228" t="s">
        <v>942</v>
      </c>
      <c r="B80" s="227" t="s">
        <v>23</v>
      </c>
      <c r="C80" s="227" t="s">
        <v>941</v>
      </c>
      <c r="D80" s="227" t="s">
        <v>477</v>
      </c>
      <c r="E80" s="225" t="s">
        <v>25</v>
      </c>
      <c r="F80" s="228" t="s">
        <v>940</v>
      </c>
      <c r="G80" s="228" t="s">
        <v>697</v>
      </c>
      <c r="H80" s="228" t="s">
        <v>717</v>
      </c>
      <c r="I80" s="228" t="s">
        <v>697</v>
      </c>
      <c r="J80" s="228" t="s">
        <v>939</v>
      </c>
      <c r="K80" s="228" t="s">
        <v>697</v>
      </c>
      <c r="L80" s="223">
        <v>365.29151999999999</v>
      </c>
      <c r="M80" s="228" t="s">
        <v>931</v>
      </c>
      <c r="N80" s="223">
        <v>368082.04609600001</v>
      </c>
      <c r="O80" s="228" t="s">
        <v>938</v>
      </c>
    </row>
    <row r="81" spans="1:15" ht="25.95" customHeight="1">
      <c r="A81" s="228" t="s">
        <v>565</v>
      </c>
      <c r="B81" s="227" t="s">
        <v>23</v>
      </c>
      <c r="C81" s="227" t="s">
        <v>564</v>
      </c>
      <c r="D81" s="227" t="s">
        <v>404</v>
      </c>
      <c r="E81" s="225" t="s">
        <v>39</v>
      </c>
      <c r="F81" s="228" t="s">
        <v>791</v>
      </c>
      <c r="G81" s="228" t="s">
        <v>697</v>
      </c>
      <c r="H81" s="228" t="s">
        <v>937</v>
      </c>
      <c r="I81" s="228" t="s">
        <v>697</v>
      </c>
      <c r="J81" s="228" t="s">
        <v>936</v>
      </c>
      <c r="K81" s="228" t="s">
        <v>697</v>
      </c>
      <c r="L81" s="223">
        <v>345.36</v>
      </c>
      <c r="M81" s="228" t="s">
        <v>931</v>
      </c>
      <c r="N81" s="223">
        <v>368427.40609599999</v>
      </c>
      <c r="O81" s="228" t="s">
        <v>935</v>
      </c>
    </row>
    <row r="82" spans="1:15" ht="39" customHeight="1">
      <c r="A82" s="228" t="s">
        <v>433</v>
      </c>
      <c r="B82" s="227" t="s">
        <v>23</v>
      </c>
      <c r="C82" s="227" t="s">
        <v>432</v>
      </c>
      <c r="D82" s="227" t="s">
        <v>404</v>
      </c>
      <c r="E82" s="225" t="s">
        <v>39</v>
      </c>
      <c r="F82" s="228" t="s">
        <v>934</v>
      </c>
      <c r="G82" s="228" t="s">
        <v>697</v>
      </c>
      <c r="H82" s="228" t="s">
        <v>933</v>
      </c>
      <c r="I82" s="228" t="s">
        <v>697</v>
      </c>
      <c r="J82" s="228" t="s">
        <v>932</v>
      </c>
      <c r="K82" s="228" t="s">
        <v>697</v>
      </c>
      <c r="L82" s="223">
        <v>338.64</v>
      </c>
      <c r="M82" s="228" t="s">
        <v>931</v>
      </c>
      <c r="N82" s="223">
        <v>368766.04609600001</v>
      </c>
      <c r="O82" s="228" t="s">
        <v>930</v>
      </c>
    </row>
    <row r="83" spans="1:15" ht="24" customHeight="1">
      <c r="A83" s="228" t="s">
        <v>929</v>
      </c>
      <c r="B83" s="227" t="s">
        <v>23</v>
      </c>
      <c r="C83" s="227" t="s">
        <v>928</v>
      </c>
      <c r="D83" s="227" t="s">
        <v>477</v>
      </c>
      <c r="E83" s="225" t="s">
        <v>25</v>
      </c>
      <c r="F83" s="228" t="s">
        <v>927</v>
      </c>
      <c r="G83" s="228" t="s">
        <v>697</v>
      </c>
      <c r="H83" s="228" t="s">
        <v>926</v>
      </c>
      <c r="I83" s="228" t="s">
        <v>697</v>
      </c>
      <c r="J83" s="228" t="s">
        <v>925</v>
      </c>
      <c r="K83" s="228" t="s">
        <v>697</v>
      </c>
      <c r="L83" s="223">
        <v>327.48320000000001</v>
      </c>
      <c r="M83" s="228" t="s">
        <v>902</v>
      </c>
      <c r="N83" s="223">
        <v>369093.52929600002</v>
      </c>
      <c r="O83" s="228" t="s">
        <v>924</v>
      </c>
    </row>
    <row r="84" spans="1:15" ht="25.95" customHeight="1">
      <c r="A84" s="228" t="s">
        <v>923</v>
      </c>
      <c r="B84" s="227" t="s">
        <v>23</v>
      </c>
      <c r="C84" s="227" t="s">
        <v>922</v>
      </c>
      <c r="D84" s="227" t="s">
        <v>482</v>
      </c>
      <c r="E84" s="225" t="s">
        <v>25</v>
      </c>
      <c r="F84" s="228" t="s">
        <v>921</v>
      </c>
      <c r="G84" s="228" t="s">
        <v>697</v>
      </c>
      <c r="H84" s="228" t="s">
        <v>920</v>
      </c>
      <c r="I84" s="228" t="s">
        <v>697</v>
      </c>
      <c r="J84" s="228" t="s">
        <v>919</v>
      </c>
      <c r="K84" s="228" t="s">
        <v>697</v>
      </c>
      <c r="L84" s="223">
        <v>323.34439600000002</v>
      </c>
      <c r="M84" s="228" t="s">
        <v>902</v>
      </c>
      <c r="N84" s="223">
        <v>369416.87369199999</v>
      </c>
      <c r="O84" s="228" t="s">
        <v>918</v>
      </c>
    </row>
    <row r="85" spans="1:15" ht="24" customHeight="1">
      <c r="A85" s="228" t="s">
        <v>557</v>
      </c>
      <c r="B85" s="227" t="s">
        <v>23</v>
      </c>
      <c r="C85" s="227" t="s">
        <v>556</v>
      </c>
      <c r="D85" s="227" t="s">
        <v>404</v>
      </c>
      <c r="E85" s="225" t="s">
        <v>39</v>
      </c>
      <c r="F85" s="228" t="s">
        <v>870</v>
      </c>
      <c r="G85" s="228" t="s">
        <v>697</v>
      </c>
      <c r="H85" s="228" t="s">
        <v>917</v>
      </c>
      <c r="I85" s="228" t="s">
        <v>697</v>
      </c>
      <c r="J85" s="228" t="s">
        <v>916</v>
      </c>
      <c r="K85" s="228" t="s">
        <v>697</v>
      </c>
      <c r="L85" s="223">
        <v>319.39999999999998</v>
      </c>
      <c r="M85" s="228" t="s">
        <v>902</v>
      </c>
      <c r="N85" s="223">
        <v>369736.27369200002</v>
      </c>
      <c r="O85" s="228" t="s">
        <v>915</v>
      </c>
    </row>
    <row r="86" spans="1:15" ht="25.95" customHeight="1">
      <c r="A86" s="228" t="s">
        <v>914</v>
      </c>
      <c r="B86" s="227" t="s">
        <v>23</v>
      </c>
      <c r="C86" s="227" t="s">
        <v>913</v>
      </c>
      <c r="D86" s="227" t="s">
        <v>482</v>
      </c>
      <c r="E86" s="225" t="s">
        <v>25</v>
      </c>
      <c r="F86" s="228" t="s">
        <v>828</v>
      </c>
      <c r="G86" s="228" t="s">
        <v>697</v>
      </c>
      <c r="H86" s="228" t="s">
        <v>912</v>
      </c>
      <c r="I86" s="228" t="s">
        <v>697</v>
      </c>
      <c r="J86" s="228" t="s">
        <v>911</v>
      </c>
      <c r="K86" s="228" t="s">
        <v>697</v>
      </c>
      <c r="L86" s="223">
        <v>304.59873199999998</v>
      </c>
      <c r="M86" s="228" t="s">
        <v>902</v>
      </c>
      <c r="N86" s="223">
        <v>370040.872424</v>
      </c>
      <c r="O86" s="228" t="s">
        <v>910</v>
      </c>
    </row>
    <row r="87" spans="1:15" ht="39" customHeight="1">
      <c r="A87" s="228" t="s">
        <v>604</v>
      </c>
      <c r="B87" s="227" t="s">
        <v>23</v>
      </c>
      <c r="C87" s="227" t="s">
        <v>603</v>
      </c>
      <c r="D87" s="227" t="s">
        <v>404</v>
      </c>
      <c r="E87" s="225" t="s">
        <v>39</v>
      </c>
      <c r="F87" s="228" t="s">
        <v>791</v>
      </c>
      <c r="G87" s="228" t="s">
        <v>697</v>
      </c>
      <c r="H87" s="228" t="s">
        <v>909</v>
      </c>
      <c r="I87" s="228" t="s">
        <v>697</v>
      </c>
      <c r="J87" s="228" t="s">
        <v>908</v>
      </c>
      <c r="K87" s="228" t="s">
        <v>697</v>
      </c>
      <c r="L87" s="223">
        <v>286.05</v>
      </c>
      <c r="M87" s="228" t="s">
        <v>902</v>
      </c>
      <c r="N87" s="223">
        <v>370326.92242399999</v>
      </c>
      <c r="O87" s="228" t="s">
        <v>907</v>
      </c>
    </row>
    <row r="88" spans="1:15" ht="25.95" customHeight="1">
      <c r="A88" s="228" t="s">
        <v>906</v>
      </c>
      <c r="B88" s="227" t="s">
        <v>23</v>
      </c>
      <c r="C88" s="227" t="s">
        <v>905</v>
      </c>
      <c r="D88" s="227" t="s">
        <v>482</v>
      </c>
      <c r="E88" s="225" t="s">
        <v>25</v>
      </c>
      <c r="F88" s="228" t="s">
        <v>864</v>
      </c>
      <c r="G88" s="228" t="s">
        <v>697</v>
      </c>
      <c r="H88" s="228" t="s">
        <v>904</v>
      </c>
      <c r="I88" s="228" t="s">
        <v>697</v>
      </c>
      <c r="J88" s="228" t="s">
        <v>903</v>
      </c>
      <c r="K88" s="228" t="s">
        <v>697</v>
      </c>
      <c r="L88" s="223">
        <v>286.01092862000002</v>
      </c>
      <c r="M88" s="228" t="s">
        <v>902</v>
      </c>
      <c r="N88" s="223">
        <v>370612.93335260003</v>
      </c>
      <c r="O88" s="228" t="s">
        <v>901</v>
      </c>
    </row>
    <row r="89" spans="1:15" ht="25.95" customHeight="1">
      <c r="A89" s="228" t="s">
        <v>649</v>
      </c>
      <c r="B89" s="227" t="s">
        <v>23</v>
      </c>
      <c r="C89" s="227" t="s">
        <v>648</v>
      </c>
      <c r="D89" s="227" t="s">
        <v>404</v>
      </c>
      <c r="E89" s="225" t="s">
        <v>55</v>
      </c>
      <c r="F89" s="228" t="s">
        <v>900</v>
      </c>
      <c r="G89" s="228" t="s">
        <v>697</v>
      </c>
      <c r="H89" s="228" t="s">
        <v>899</v>
      </c>
      <c r="I89" s="228" t="s">
        <v>697</v>
      </c>
      <c r="J89" s="228" t="s">
        <v>898</v>
      </c>
      <c r="K89" s="228" t="s">
        <v>697</v>
      </c>
      <c r="L89" s="223">
        <v>262.32</v>
      </c>
      <c r="M89" s="228" t="s">
        <v>881</v>
      </c>
      <c r="N89" s="223">
        <v>370875.25335259998</v>
      </c>
      <c r="O89" s="228" t="s">
        <v>897</v>
      </c>
    </row>
    <row r="90" spans="1:15" ht="24" customHeight="1">
      <c r="A90" s="228" t="s">
        <v>660</v>
      </c>
      <c r="B90" s="227" t="s">
        <v>23</v>
      </c>
      <c r="C90" s="227" t="s">
        <v>659</v>
      </c>
      <c r="D90" s="227" t="s">
        <v>658</v>
      </c>
      <c r="E90" s="225" t="s">
        <v>25</v>
      </c>
      <c r="F90" s="228" t="s">
        <v>896</v>
      </c>
      <c r="G90" s="228" t="s">
        <v>697</v>
      </c>
      <c r="H90" s="228" t="s">
        <v>895</v>
      </c>
      <c r="I90" s="228" t="s">
        <v>697</v>
      </c>
      <c r="J90" s="228" t="s">
        <v>894</v>
      </c>
      <c r="K90" s="228" t="s">
        <v>697</v>
      </c>
      <c r="L90" s="223">
        <v>259.96400832</v>
      </c>
      <c r="M90" s="228" t="s">
        <v>881</v>
      </c>
      <c r="N90" s="223">
        <v>371135.21736090002</v>
      </c>
      <c r="O90" s="228" t="s">
        <v>893</v>
      </c>
    </row>
    <row r="91" spans="1:15" ht="24" customHeight="1">
      <c r="A91" s="228" t="s">
        <v>633</v>
      </c>
      <c r="B91" s="227" t="s">
        <v>23</v>
      </c>
      <c r="C91" s="227" t="s">
        <v>632</v>
      </c>
      <c r="D91" s="227" t="s">
        <v>404</v>
      </c>
      <c r="E91" s="225" t="s">
        <v>34</v>
      </c>
      <c r="F91" s="228" t="s">
        <v>892</v>
      </c>
      <c r="G91" s="228" t="s">
        <v>697</v>
      </c>
      <c r="H91" s="228" t="s">
        <v>891</v>
      </c>
      <c r="I91" s="228" t="s">
        <v>697</v>
      </c>
      <c r="J91" s="228" t="s">
        <v>890</v>
      </c>
      <c r="K91" s="228" t="s">
        <v>697</v>
      </c>
      <c r="L91" s="223">
        <v>251</v>
      </c>
      <c r="M91" s="228" t="s">
        <v>881</v>
      </c>
      <c r="N91" s="223">
        <v>371386.21736090002</v>
      </c>
      <c r="O91" s="228" t="s">
        <v>889</v>
      </c>
    </row>
    <row r="92" spans="1:15" ht="25.95" customHeight="1">
      <c r="A92" s="228" t="s">
        <v>492</v>
      </c>
      <c r="B92" s="227" t="s">
        <v>23</v>
      </c>
      <c r="C92" s="227" t="s">
        <v>491</v>
      </c>
      <c r="D92" s="227" t="s">
        <v>404</v>
      </c>
      <c r="E92" s="225" t="s">
        <v>39</v>
      </c>
      <c r="F92" s="228" t="s">
        <v>888</v>
      </c>
      <c r="G92" s="228" t="s">
        <v>697</v>
      </c>
      <c r="H92" s="228" t="s">
        <v>887</v>
      </c>
      <c r="I92" s="228" t="s">
        <v>697</v>
      </c>
      <c r="J92" s="228" t="s">
        <v>886</v>
      </c>
      <c r="K92" s="228" t="s">
        <v>697</v>
      </c>
      <c r="L92" s="223">
        <v>249.1</v>
      </c>
      <c r="M92" s="228" t="s">
        <v>881</v>
      </c>
      <c r="N92" s="223">
        <v>371635.31736089999</v>
      </c>
      <c r="O92" s="228" t="s">
        <v>885</v>
      </c>
    </row>
    <row r="93" spans="1:15" ht="25.95" customHeight="1">
      <c r="A93" s="228" t="s">
        <v>619</v>
      </c>
      <c r="B93" s="227" t="s">
        <v>23</v>
      </c>
      <c r="C93" s="227" t="s">
        <v>618</v>
      </c>
      <c r="D93" s="227" t="s">
        <v>404</v>
      </c>
      <c r="E93" s="225" t="s">
        <v>88</v>
      </c>
      <c r="F93" s="228" t="s">
        <v>884</v>
      </c>
      <c r="G93" s="228" t="s">
        <v>697</v>
      </c>
      <c r="H93" s="228" t="s">
        <v>883</v>
      </c>
      <c r="I93" s="228" t="s">
        <v>697</v>
      </c>
      <c r="J93" s="228" t="s">
        <v>882</v>
      </c>
      <c r="K93" s="228" t="s">
        <v>697</v>
      </c>
      <c r="L93" s="223">
        <v>248.02091888000001</v>
      </c>
      <c r="M93" s="228" t="s">
        <v>881</v>
      </c>
      <c r="N93" s="223">
        <v>371883.33827980002</v>
      </c>
      <c r="O93" s="228" t="s">
        <v>880</v>
      </c>
    </row>
    <row r="94" spans="1:15" ht="39" customHeight="1">
      <c r="A94" s="228" t="s">
        <v>553</v>
      </c>
      <c r="B94" s="227" t="s">
        <v>23</v>
      </c>
      <c r="C94" s="227" t="s">
        <v>552</v>
      </c>
      <c r="D94" s="227" t="s">
        <v>404</v>
      </c>
      <c r="E94" s="225" t="s">
        <v>39</v>
      </c>
      <c r="F94" s="228" t="s">
        <v>780</v>
      </c>
      <c r="G94" s="228" t="s">
        <v>697</v>
      </c>
      <c r="H94" s="228" t="s">
        <v>879</v>
      </c>
      <c r="I94" s="228" t="s">
        <v>697</v>
      </c>
      <c r="J94" s="228" t="s">
        <v>879</v>
      </c>
      <c r="K94" s="228" t="s">
        <v>697</v>
      </c>
      <c r="L94" s="223">
        <v>209.46</v>
      </c>
      <c r="M94" s="228" t="s">
        <v>878</v>
      </c>
      <c r="N94" s="223">
        <v>372092.79827979999</v>
      </c>
      <c r="O94" s="228" t="s">
        <v>877</v>
      </c>
    </row>
    <row r="95" spans="1:15" ht="24" customHeight="1">
      <c r="A95" s="228" t="s">
        <v>876</v>
      </c>
      <c r="B95" s="227" t="s">
        <v>23</v>
      </c>
      <c r="C95" s="227" t="s">
        <v>875</v>
      </c>
      <c r="D95" s="227" t="s">
        <v>477</v>
      </c>
      <c r="E95" s="225" t="s">
        <v>25</v>
      </c>
      <c r="F95" s="228" t="s">
        <v>874</v>
      </c>
      <c r="G95" s="228" t="s">
        <v>697</v>
      </c>
      <c r="H95" s="228" t="s">
        <v>846</v>
      </c>
      <c r="I95" s="228" t="s">
        <v>697</v>
      </c>
      <c r="J95" s="228" t="s">
        <v>873</v>
      </c>
      <c r="K95" s="228" t="s">
        <v>697</v>
      </c>
      <c r="L95" s="223">
        <v>173.32084800000001</v>
      </c>
      <c r="M95" s="228" t="s">
        <v>872</v>
      </c>
      <c r="N95" s="223">
        <v>372266.11912779999</v>
      </c>
      <c r="O95" s="228" t="s">
        <v>871</v>
      </c>
    </row>
    <row r="96" spans="1:15" ht="25.95" customHeight="1">
      <c r="A96" s="228" t="s">
        <v>549</v>
      </c>
      <c r="B96" s="227" t="s">
        <v>23</v>
      </c>
      <c r="C96" s="227" t="s">
        <v>548</v>
      </c>
      <c r="D96" s="227" t="s">
        <v>404</v>
      </c>
      <c r="E96" s="225" t="s">
        <v>39</v>
      </c>
      <c r="F96" s="228" t="s">
        <v>870</v>
      </c>
      <c r="G96" s="228" t="s">
        <v>697</v>
      </c>
      <c r="H96" s="228" t="s">
        <v>869</v>
      </c>
      <c r="I96" s="228" t="s">
        <v>697</v>
      </c>
      <c r="J96" s="228" t="s">
        <v>868</v>
      </c>
      <c r="K96" s="228" t="s">
        <v>697</v>
      </c>
      <c r="L96" s="223">
        <v>148.66</v>
      </c>
      <c r="M96" s="228" t="s">
        <v>832</v>
      </c>
      <c r="N96" s="223">
        <v>372414.77912780002</v>
      </c>
      <c r="O96" s="228" t="s">
        <v>867</v>
      </c>
    </row>
    <row r="97" spans="1:15" ht="25.95" customHeight="1">
      <c r="A97" s="228" t="s">
        <v>866</v>
      </c>
      <c r="B97" s="227" t="s">
        <v>23</v>
      </c>
      <c r="C97" s="227" t="s">
        <v>865</v>
      </c>
      <c r="D97" s="227" t="s">
        <v>482</v>
      </c>
      <c r="E97" s="225" t="s">
        <v>25</v>
      </c>
      <c r="F97" s="228" t="s">
        <v>864</v>
      </c>
      <c r="G97" s="228" t="s">
        <v>697</v>
      </c>
      <c r="H97" s="228" t="s">
        <v>761</v>
      </c>
      <c r="I97" s="228" t="s">
        <v>697</v>
      </c>
      <c r="J97" s="228" t="s">
        <v>863</v>
      </c>
      <c r="K97" s="228" t="s">
        <v>697</v>
      </c>
      <c r="L97" s="223">
        <v>137.86138285999999</v>
      </c>
      <c r="M97" s="228" t="s">
        <v>832</v>
      </c>
      <c r="N97" s="223">
        <v>372552.6405107</v>
      </c>
      <c r="O97" s="228" t="s">
        <v>862</v>
      </c>
    </row>
    <row r="98" spans="1:15" ht="25.95" customHeight="1">
      <c r="A98" s="228" t="s">
        <v>861</v>
      </c>
      <c r="B98" s="227" t="s">
        <v>23</v>
      </c>
      <c r="C98" s="227" t="s">
        <v>860</v>
      </c>
      <c r="D98" s="227" t="s">
        <v>477</v>
      </c>
      <c r="E98" s="225" t="s">
        <v>25</v>
      </c>
      <c r="F98" s="228" t="s">
        <v>859</v>
      </c>
      <c r="G98" s="228" t="s">
        <v>697</v>
      </c>
      <c r="H98" s="228" t="s">
        <v>858</v>
      </c>
      <c r="I98" s="228" t="s">
        <v>697</v>
      </c>
      <c r="J98" s="228" t="s">
        <v>857</v>
      </c>
      <c r="K98" s="228" t="s">
        <v>697</v>
      </c>
      <c r="L98" s="223">
        <v>137.44012606800001</v>
      </c>
      <c r="M98" s="228" t="s">
        <v>832</v>
      </c>
      <c r="N98" s="223">
        <v>372690.08063679998</v>
      </c>
      <c r="O98" s="228" t="s">
        <v>856</v>
      </c>
    </row>
    <row r="99" spans="1:15" ht="25.95" customHeight="1">
      <c r="A99" s="228" t="s">
        <v>567</v>
      </c>
      <c r="B99" s="227" t="s">
        <v>23</v>
      </c>
      <c r="C99" s="227" t="s">
        <v>566</v>
      </c>
      <c r="D99" s="227" t="s">
        <v>404</v>
      </c>
      <c r="E99" s="225" t="s">
        <v>39</v>
      </c>
      <c r="F99" s="228" t="s">
        <v>780</v>
      </c>
      <c r="G99" s="228" t="s">
        <v>697</v>
      </c>
      <c r="H99" s="228" t="s">
        <v>855</v>
      </c>
      <c r="I99" s="228" t="s">
        <v>697</v>
      </c>
      <c r="J99" s="228" t="s">
        <v>855</v>
      </c>
      <c r="K99" s="228" t="s">
        <v>697</v>
      </c>
      <c r="L99" s="223">
        <v>132.15</v>
      </c>
      <c r="M99" s="228" t="s">
        <v>832</v>
      </c>
      <c r="N99" s="223">
        <v>372822.2306368</v>
      </c>
      <c r="O99" s="228" t="s">
        <v>854</v>
      </c>
    </row>
    <row r="100" spans="1:15" ht="25.95" customHeight="1">
      <c r="A100" s="228" t="s">
        <v>551</v>
      </c>
      <c r="B100" s="227" t="s">
        <v>23</v>
      </c>
      <c r="C100" s="227" t="s">
        <v>550</v>
      </c>
      <c r="D100" s="227" t="s">
        <v>404</v>
      </c>
      <c r="E100" s="225" t="s">
        <v>39</v>
      </c>
      <c r="F100" s="228" t="s">
        <v>853</v>
      </c>
      <c r="G100" s="228" t="s">
        <v>697</v>
      </c>
      <c r="H100" s="228" t="s">
        <v>852</v>
      </c>
      <c r="I100" s="228" t="s">
        <v>697</v>
      </c>
      <c r="J100" s="228" t="s">
        <v>851</v>
      </c>
      <c r="K100" s="228" t="s">
        <v>697</v>
      </c>
      <c r="L100" s="223">
        <v>128.44</v>
      </c>
      <c r="M100" s="228" t="s">
        <v>832</v>
      </c>
      <c r="N100" s="223">
        <v>372950.6706368</v>
      </c>
      <c r="O100" s="228" t="s">
        <v>850</v>
      </c>
    </row>
    <row r="101" spans="1:15" ht="24" customHeight="1">
      <c r="A101" s="228" t="s">
        <v>849</v>
      </c>
      <c r="B101" s="227" t="s">
        <v>23</v>
      </c>
      <c r="C101" s="227" t="s">
        <v>848</v>
      </c>
      <c r="D101" s="227" t="s">
        <v>477</v>
      </c>
      <c r="E101" s="225" t="s">
        <v>25</v>
      </c>
      <c r="F101" s="228" t="s">
        <v>847</v>
      </c>
      <c r="G101" s="228" t="s">
        <v>697</v>
      </c>
      <c r="H101" s="228" t="s">
        <v>846</v>
      </c>
      <c r="I101" s="228" t="s">
        <v>697</v>
      </c>
      <c r="J101" s="228" t="s">
        <v>845</v>
      </c>
      <c r="K101" s="228" t="s">
        <v>697</v>
      </c>
      <c r="L101" s="223">
        <v>127.36609199999999</v>
      </c>
      <c r="M101" s="228" t="s">
        <v>832</v>
      </c>
      <c r="N101" s="223">
        <v>373078.03672879998</v>
      </c>
      <c r="O101" s="228" t="s">
        <v>844</v>
      </c>
    </row>
    <row r="102" spans="1:15" ht="25.95" customHeight="1">
      <c r="A102" s="228" t="s">
        <v>843</v>
      </c>
      <c r="B102" s="227" t="s">
        <v>23</v>
      </c>
      <c r="C102" s="227" t="s">
        <v>842</v>
      </c>
      <c r="D102" s="227" t="s">
        <v>404</v>
      </c>
      <c r="E102" s="225" t="s">
        <v>39</v>
      </c>
      <c r="F102" s="228" t="s">
        <v>841</v>
      </c>
      <c r="G102" s="228" t="s">
        <v>697</v>
      </c>
      <c r="H102" s="228" t="s">
        <v>840</v>
      </c>
      <c r="I102" s="228" t="s">
        <v>697</v>
      </c>
      <c r="J102" s="228" t="s">
        <v>839</v>
      </c>
      <c r="K102" s="228" t="s">
        <v>697</v>
      </c>
      <c r="L102" s="223">
        <v>118.3</v>
      </c>
      <c r="M102" s="228" t="s">
        <v>832</v>
      </c>
      <c r="N102" s="223">
        <v>373196.33672879997</v>
      </c>
      <c r="O102" s="228" t="s">
        <v>838</v>
      </c>
    </row>
    <row r="103" spans="1:15" ht="25.95" customHeight="1">
      <c r="A103" s="228" t="s">
        <v>600</v>
      </c>
      <c r="B103" s="227" t="s">
        <v>23</v>
      </c>
      <c r="C103" s="227" t="s">
        <v>599</v>
      </c>
      <c r="D103" s="227" t="s">
        <v>404</v>
      </c>
      <c r="E103" s="225" t="s">
        <v>39</v>
      </c>
      <c r="F103" s="228" t="s">
        <v>780</v>
      </c>
      <c r="G103" s="228" t="s">
        <v>697</v>
      </c>
      <c r="H103" s="228" t="s">
        <v>837</v>
      </c>
      <c r="I103" s="228" t="s">
        <v>697</v>
      </c>
      <c r="J103" s="228" t="s">
        <v>837</v>
      </c>
      <c r="K103" s="228" t="s">
        <v>697</v>
      </c>
      <c r="L103" s="223">
        <v>114.01</v>
      </c>
      <c r="M103" s="228" t="s">
        <v>832</v>
      </c>
      <c r="N103" s="223">
        <v>373310.34672879998</v>
      </c>
      <c r="O103" s="228" t="s">
        <v>836</v>
      </c>
    </row>
    <row r="104" spans="1:15" ht="24" customHeight="1">
      <c r="A104" s="228" t="s">
        <v>451</v>
      </c>
      <c r="B104" s="227" t="s">
        <v>23</v>
      </c>
      <c r="C104" s="227" t="s">
        <v>450</v>
      </c>
      <c r="D104" s="227" t="s">
        <v>404</v>
      </c>
      <c r="E104" s="225" t="s">
        <v>447</v>
      </c>
      <c r="F104" s="228" t="s">
        <v>835</v>
      </c>
      <c r="G104" s="228" t="s">
        <v>697</v>
      </c>
      <c r="H104" s="228" t="s">
        <v>834</v>
      </c>
      <c r="I104" s="228" t="s">
        <v>697</v>
      </c>
      <c r="J104" s="228" t="s">
        <v>833</v>
      </c>
      <c r="K104" s="228" t="s">
        <v>697</v>
      </c>
      <c r="L104" s="223">
        <v>109.5354</v>
      </c>
      <c r="M104" s="228" t="s">
        <v>832</v>
      </c>
      <c r="N104" s="223">
        <v>373419.88212879997</v>
      </c>
      <c r="O104" s="228" t="s">
        <v>831</v>
      </c>
    </row>
    <row r="105" spans="1:15" ht="25.95" customHeight="1">
      <c r="A105" s="228" t="s">
        <v>830</v>
      </c>
      <c r="B105" s="227" t="s">
        <v>23</v>
      </c>
      <c r="C105" s="227" t="s">
        <v>829</v>
      </c>
      <c r="D105" s="227" t="s">
        <v>482</v>
      </c>
      <c r="E105" s="225" t="s">
        <v>25</v>
      </c>
      <c r="F105" s="228" t="s">
        <v>828</v>
      </c>
      <c r="G105" s="228" t="s">
        <v>697</v>
      </c>
      <c r="H105" s="228" t="s">
        <v>827</v>
      </c>
      <c r="I105" s="228" t="s">
        <v>697</v>
      </c>
      <c r="J105" s="228" t="s">
        <v>826</v>
      </c>
      <c r="K105" s="228" t="s">
        <v>697</v>
      </c>
      <c r="L105" s="223">
        <v>102.431432</v>
      </c>
      <c r="M105" s="228" t="s">
        <v>793</v>
      </c>
      <c r="N105" s="223">
        <v>373522.31356079999</v>
      </c>
      <c r="O105" s="228" t="s">
        <v>825</v>
      </c>
    </row>
    <row r="106" spans="1:15" ht="24" customHeight="1">
      <c r="A106" s="228" t="s">
        <v>824</v>
      </c>
      <c r="B106" s="227" t="s">
        <v>23</v>
      </c>
      <c r="C106" s="227" t="s">
        <v>823</v>
      </c>
      <c r="D106" s="227" t="s">
        <v>404</v>
      </c>
      <c r="E106" s="225" t="s">
        <v>436</v>
      </c>
      <c r="F106" s="228" t="s">
        <v>822</v>
      </c>
      <c r="G106" s="228" t="s">
        <v>697</v>
      </c>
      <c r="H106" s="228" t="s">
        <v>821</v>
      </c>
      <c r="I106" s="228" t="s">
        <v>697</v>
      </c>
      <c r="J106" s="228" t="s">
        <v>820</v>
      </c>
      <c r="K106" s="228" t="s">
        <v>697</v>
      </c>
      <c r="L106" s="223">
        <v>99.242639999999994</v>
      </c>
      <c r="M106" s="228" t="s">
        <v>793</v>
      </c>
      <c r="N106" s="223">
        <v>373621.5562008</v>
      </c>
      <c r="O106" s="228" t="s">
        <v>819</v>
      </c>
    </row>
    <row r="107" spans="1:15" ht="25.95" customHeight="1">
      <c r="A107" s="228" t="s">
        <v>664</v>
      </c>
      <c r="B107" s="227" t="s">
        <v>23</v>
      </c>
      <c r="C107" s="227" t="s">
        <v>663</v>
      </c>
      <c r="D107" s="227" t="s">
        <v>482</v>
      </c>
      <c r="E107" s="225" t="s">
        <v>25</v>
      </c>
      <c r="F107" s="228" t="s">
        <v>818</v>
      </c>
      <c r="G107" s="228" t="s">
        <v>697</v>
      </c>
      <c r="H107" s="228" t="s">
        <v>817</v>
      </c>
      <c r="I107" s="228" t="s">
        <v>697</v>
      </c>
      <c r="J107" s="228" t="s">
        <v>816</v>
      </c>
      <c r="K107" s="228" t="s">
        <v>697</v>
      </c>
      <c r="L107" s="223">
        <v>91.2</v>
      </c>
      <c r="M107" s="228" t="s">
        <v>793</v>
      </c>
      <c r="N107" s="223">
        <v>373712.75620080001</v>
      </c>
      <c r="O107" s="228" t="s">
        <v>815</v>
      </c>
    </row>
    <row r="108" spans="1:15" ht="25.95" customHeight="1">
      <c r="A108" s="228" t="s">
        <v>814</v>
      </c>
      <c r="B108" s="227" t="s">
        <v>23</v>
      </c>
      <c r="C108" s="227" t="s">
        <v>813</v>
      </c>
      <c r="D108" s="227" t="s">
        <v>482</v>
      </c>
      <c r="E108" s="225" t="s">
        <v>25</v>
      </c>
      <c r="F108" s="228" t="s">
        <v>807</v>
      </c>
      <c r="G108" s="228" t="s">
        <v>697</v>
      </c>
      <c r="H108" s="228" t="s">
        <v>812</v>
      </c>
      <c r="I108" s="228" t="s">
        <v>697</v>
      </c>
      <c r="J108" s="228" t="s">
        <v>811</v>
      </c>
      <c r="K108" s="228" t="s">
        <v>697</v>
      </c>
      <c r="L108" s="223">
        <v>86.88</v>
      </c>
      <c r="M108" s="228" t="s">
        <v>793</v>
      </c>
      <c r="N108" s="223">
        <v>373799.63620080001</v>
      </c>
      <c r="O108" s="228" t="s">
        <v>810</v>
      </c>
    </row>
    <row r="109" spans="1:15" ht="25.95" customHeight="1">
      <c r="A109" s="228" t="s">
        <v>809</v>
      </c>
      <c r="B109" s="227" t="s">
        <v>23</v>
      </c>
      <c r="C109" s="227" t="s">
        <v>808</v>
      </c>
      <c r="D109" s="227" t="s">
        <v>482</v>
      </c>
      <c r="E109" s="225" t="s">
        <v>25</v>
      </c>
      <c r="F109" s="228" t="s">
        <v>807</v>
      </c>
      <c r="G109" s="228" t="s">
        <v>697</v>
      </c>
      <c r="H109" s="228" t="s">
        <v>806</v>
      </c>
      <c r="I109" s="228" t="s">
        <v>697</v>
      </c>
      <c r="J109" s="228" t="s">
        <v>805</v>
      </c>
      <c r="K109" s="228" t="s">
        <v>697</v>
      </c>
      <c r="L109" s="223">
        <v>85.44</v>
      </c>
      <c r="M109" s="228" t="s">
        <v>793</v>
      </c>
      <c r="N109" s="223">
        <v>373885.07620080002</v>
      </c>
      <c r="O109" s="228" t="s">
        <v>804</v>
      </c>
    </row>
    <row r="110" spans="1:15" ht="24" customHeight="1">
      <c r="A110" s="228" t="s">
        <v>449</v>
      </c>
      <c r="B110" s="227" t="s">
        <v>23</v>
      </c>
      <c r="C110" s="227" t="s">
        <v>448</v>
      </c>
      <c r="D110" s="227" t="s">
        <v>404</v>
      </c>
      <c r="E110" s="225" t="s">
        <v>447</v>
      </c>
      <c r="F110" s="228" t="s">
        <v>803</v>
      </c>
      <c r="G110" s="228" t="s">
        <v>697</v>
      </c>
      <c r="H110" s="228" t="s">
        <v>802</v>
      </c>
      <c r="I110" s="228" t="s">
        <v>697</v>
      </c>
      <c r="J110" s="228" t="s">
        <v>801</v>
      </c>
      <c r="K110" s="228" t="s">
        <v>697</v>
      </c>
      <c r="L110" s="223">
        <v>70.401600000000002</v>
      </c>
      <c r="M110" s="228" t="s">
        <v>793</v>
      </c>
      <c r="N110" s="223">
        <v>373955.4778008</v>
      </c>
      <c r="O110" s="228" t="s">
        <v>800</v>
      </c>
    </row>
    <row r="111" spans="1:15" ht="39" customHeight="1">
      <c r="A111" s="228" t="s">
        <v>617</v>
      </c>
      <c r="B111" s="227" t="s">
        <v>23</v>
      </c>
      <c r="C111" s="227" t="s">
        <v>616</v>
      </c>
      <c r="D111" s="227" t="s">
        <v>404</v>
      </c>
      <c r="E111" s="225" t="s">
        <v>39</v>
      </c>
      <c r="F111" s="228" t="s">
        <v>799</v>
      </c>
      <c r="G111" s="228" t="s">
        <v>697</v>
      </c>
      <c r="H111" s="228" t="s">
        <v>798</v>
      </c>
      <c r="I111" s="228" t="s">
        <v>697</v>
      </c>
      <c r="J111" s="228" t="s">
        <v>797</v>
      </c>
      <c r="K111" s="228" t="s">
        <v>697</v>
      </c>
      <c r="L111" s="223">
        <v>69.12</v>
      </c>
      <c r="M111" s="228" t="s">
        <v>793</v>
      </c>
      <c r="N111" s="223">
        <v>374024.59780079999</v>
      </c>
      <c r="O111" s="228" t="s">
        <v>796</v>
      </c>
    </row>
    <row r="112" spans="1:15" ht="25.95" customHeight="1">
      <c r="A112" s="228" t="s">
        <v>645</v>
      </c>
      <c r="B112" s="227" t="s">
        <v>23</v>
      </c>
      <c r="C112" s="227" t="s">
        <v>644</v>
      </c>
      <c r="D112" s="227" t="s">
        <v>404</v>
      </c>
      <c r="E112" s="225" t="s">
        <v>55</v>
      </c>
      <c r="F112" s="228" t="s">
        <v>723</v>
      </c>
      <c r="G112" s="228" t="s">
        <v>697</v>
      </c>
      <c r="H112" s="228" t="s">
        <v>795</v>
      </c>
      <c r="I112" s="228" t="s">
        <v>697</v>
      </c>
      <c r="J112" s="228" t="s">
        <v>794</v>
      </c>
      <c r="K112" s="228" t="s">
        <v>697</v>
      </c>
      <c r="L112" s="223">
        <v>68.819999999999993</v>
      </c>
      <c r="M112" s="228" t="s">
        <v>793</v>
      </c>
      <c r="N112" s="223">
        <v>374093.4178008</v>
      </c>
      <c r="O112" s="228" t="s">
        <v>792</v>
      </c>
    </row>
    <row r="113" spans="1:15" ht="39" customHeight="1">
      <c r="A113" s="228" t="s">
        <v>621</v>
      </c>
      <c r="B113" s="227" t="s">
        <v>23</v>
      </c>
      <c r="C113" s="227" t="s">
        <v>620</v>
      </c>
      <c r="D113" s="227" t="s">
        <v>404</v>
      </c>
      <c r="E113" s="225" t="s">
        <v>39</v>
      </c>
      <c r="F113" s="228" t="s">
        <v>791</v>
      </c>
      <c r="G113" s="228" t="s">
        <v>697</v>
      </c>
      <c r="H113" s="228" t="s">
        <v>790</v>
      </c>
      <c r="I113" s="228" t="s">
        <v>697</v>
      </c>
      <c r="J113" s="228" t="s">
        <v>789</v>
      </c>
      <c r="K113" s="228" t="s">
        <v>697</v>
      </c>
      <c r="L113" s="223">
        <v>62.16</v>
      </c>
      <c r="M113" s="228" t="s">
        <v>767</v>
      </c>
      <c r="N113" s="223">
        <v>374155.57780079998</v>
      </c>
      <c r="O113" s="228" t="s">
        <v>788</v>
      </c>
    </row>
    <row r="114" spans="1:15" ht="24" customHeight="1">
      <c r="A114" s="228" t="s">
        <v>611</v>
      </c>
      <c r="B114" s="227" t="s">
        <v>23</v>
      </c>
      <c r="C114" s="227" t="s">
        <v>610</v>
      </c>
      <c r="D114" s="227" t="s">
        <v>404</v>
      </c>
      <c r="E114" s="225" t="s">
        <v>609</v>
      </c>
      <c r="F114" s="228" t="s">
        <v>787</v>
      </c>
      <c r="G114" s="228" t="s">
        <v>697</v>
      </c>
      <c r="H114" s="228" t="s">
        <v>786</v>
      </c>
      <c r="I114" s="228" t="s">
        <v>697</v>
      </c>
      <c r="J114" s="228" t="s">
        <v>785</v>
      </c>
      <c r="K114" s="228" t="s">
        <v>697</v>
      </c>
      <c r="L114" s="223">
        <v>56.995600000000003</v>
      </c>
      <c r="M114" s="228" t="s">
        <v>767</v>
      </c>
      <c r="N114" s="223">
        <v>374212.5734008</v>
      </c>
      <c r="O114" s="228" t="s">
        <v>784</v>
      </c>
    </row>
    <row r="115" spans="1:15" ht="25.95" customHeight="1">
      <c r="A115" s="228" t="s">
        <v>555</v>
      </c>
      <c r="B115" s="227" t="s">
        <v>23</v>
      </c>
      <c r="C115" s="227" t="s">
        <v>554</v>
      </c>
      <c r="D115" s="227" t="s">
        <v>404</v>
      </c>
      <c r="E115" s="225" t="s">
        <v>39</v>
      </c>
      <c r="F115" s="228" t="s">
        <v>780</v>
      </c>
      <c r="G115" s="228" t="s">
        <v>697</v>
      </c>
      <c r="H115" s="228" t="s">
        <v>783</v>
      </c>
      <c r="I115" s="228" t="s">
        <v>697</v>
      </c>
      <c r="J115" s="228" t="s">
        <v>783</v>
      </c>
      <c r="K115" s="228" t="s">
        <v>697</v>
      </c>
      <c r="L115" s="223">
        <v>56.66</v>
      </c>
      <c r="M115" s="228" t="s">
        <v>767</v>
      </c>
      <c r="N115" s="223">
        <v>374269.23340079997</v>
      </c>
      <c r="O115" s="228" t="s">
        <v>782</v>
      </c>
    </row>
    <row r="116" spans="1:15" ht="25.95" customHeight="1">
      <c r="A116" s="228" t="s">
        <v>503</v>
      </c>
      <c r="B116" s="227" t="s">
        <v>37</v>
      </c>
      <c r="C116" s="227" t="s">
        <v>781</v>
      </c>
      <c r="D116" s="227" t="s">
        <v>477</v>
      </c>
      <c r="E116" s="225" t="s">
        <v>39</v>
      </c>
      <c r="F116" s="228" t="s">
        <v>780</v>
      </c>
      <c r="G116" s="228" t="s">
        <v>697</v>
      </c>
      <c r="H116" s="228" t="s">
        <v>779</v>
      </c>
      <c r="I116" s="228" t="s">
        <v>697</v>
      </c>
      <c r="J116" s="228" t="s">
        <v>779</v>
      </c>
      <c r="K116" s="228" t="s">
        <v>697</v>
      </c>
      <c r="L116" s="223">
        <v>51.34</v>
      </c>
      <c r="M116" s="228" t="s">
        <v>767</v>
      </c>
      <c r="N116" s="223">
        <v>374320.5734008</v>
      </c>
      <c r="O116" s="228" t="s">
        <v>778</v>
      </c>
    </row>
    <row r="117" spans="1:15" ht="25.95" customHeight="1">
      <c r="A117" s="228" t="s">
        <v>615</v>
      </c>
      <c r="B117" s="227" t="s">
        <v>23</v>
      </c>
      <c r="C117" s="227" t="s">
        <v>614</v>
      </c>
      <c r="D117" s="227" t="s">
        <v>404</v>
      </c>
      <c r="E117" s="225" t="s">
        <v>88</v>
      </c>
      <c r="F117" s="228" t="s">
        <v>777</v>
      </c>
      <c r="G117" s="228" t="s">
        <v>697</v>
      </c>
      <c r="H117" s="228" t="s">
        <v>776</v>
      </c>
      <c r="I117" s="228" t="s">
        <v>697</v>
      </c>
      <c r="J117" s="228" t="s">
        <v>775</v>
      </c>
      <c r="K117" s="228" t="s">
        <v>697</v>
      </c>
      <c r="L117" s="223">
        <v>36.991470120000002</v>
      </c>
      <c r="M117" s="228" t="s">
        <v>767</v>
      </c>
      <c r="N117" s="223">
        <v>374357.56487090001</v>
      </c>
      <c r="O117" s="228" t="s">
        <v>774</v>
      </c>
    </row>
    <row r="118" spans="1:15" ht="39" customHeight="1">
      <c r="A118" s="228" t="s">
        <v>525</v>
      </c>
      <c r="B118" s="227" t="s">
        <v>23</v>
      </c>
      <c r="C118" s="227" t="s">
        <v>524</v>
      </c>
      <c r="D118" s="227" t="s">
        <v>404</v>
      </c>
      <c r="E118" s="225" t="s">
        <v>39</v>
      </c>
      <c r="F118" s="228" t="s">
        <v>773</v>
      </c>
      <c r="G118" s="228" t="s">
        <v>697</v>
      </c>
      <c r="H118" s="228" t="s">
        <v>772</v>
      </c>
      <c r="I118" s="228" t="s">
        <v>697</v>
      </c>
      <c r="J118" s="228" t="s">
        <v>771</v>
      </c>
      <c r="K118" s="228" t="s">
        <v>697</v>
      </c>
      <c r="L118" s="223">
        <v>34</v>
      </c>
      <c r="M118" s="228" t="s">
        <v>767</v>
      </c>
      <c r="N118" s="223">
        <v>374391.56487090001</v>
      </c>
      <c r="O118" s="228" t="s">
        <v>766</v>
      </c>
    </row>
    <row r="119" spans="1:15" ht="25.95" customHeight="1">
      <c r="A119" s="228" t="s">
        <v>770</v>
      </c>
      <c r="B119" s="227" t="s">
        <v>23</v>
      </c>
      <c r="C119" s="227" t="s">
        <v>769</v>
      </c>
      <c r="D119" s="227" t="s">
        <v>482</v>
      </c>
      <c r="E119" s="225" t="s">
        <v>25</v>
      </c>
      <c r="F119" s="228" t="s">
        <v>705</v>
      </c>
      <c r="G119" s="228" t="s">
        <v>697</v>
      </c>
      <c r="H119" s="228" t="s">
        <v>711</v>
      </c>
      <c r="I119" s="228" t="s">
        <v>697</v>
      </c>
      <c r="J119" s="228" t="s">
        <v>768</v>
      </c>
      <c r="K119" s="228" t="s">
        <v>697</v>
      </c>
      <c r="L119" s="223">
        <v>26.053221740000001</v>
      </c>
      <c r="M119" s="228" t="s">
        <v>767</v>
      </c>
      <c r="N119" s="223">
        <v>374417.61809260002</v>
      </c>
      <c r="O119" s="228" t="s">
        <v>766</v>
      </c>
    </row>
    <row r="120" spans="1:15" ht="25.95" customHeight="1">
      <c r="A120" s="228" t="s">
        <v>765</v>
      </c>
      <c r="B120" s="227" t="s">
        <v>23</v>
      </c>
      <c r="C120" s="227" t="s">
        <v>764</v>
      </c>
      <c r="D120" s="227" t="s">
        <v>404</v>
      </c>
      <c r="E120" s="225" t="s">
        <v>763</v>
      </c>
      <c r="F120" s="228" t="s">
        <v>762</v>
      </c>
      <c r="G120" s="228" t="s">
        <v>697</v>
      </c>
      <c r="H120" s="228" t="s">
        <v>761</v>
      </c>
      <c r="I120" s="228" t="s">
        <v>697</v>
      </c>
      <c r="J120" s="228" t="s">
        <v>760</v>
      </c>
      <c r="K120" s="228" t="s">
        <v>697</v>
      </c>
      <c r="L120" s="223">
        <v>21.146253574999999</v>
      </c>
      <c r="M120" s="228" t="s">
        <v>696</v>
      </c>
      <c r="N120" s="223">
        <v>374438.76434619998</v>
      </c>
      <c r="O120" s="228" t="s">
        <v>756</v>
      </c>
    </row>
    <row r="121" spans="1:15" ht="25.95" customHeight="1">
      <c r="A121" s="228" t="s">
        <v>647</v>
      </c>
      <c r="B121" s="227" t="s">
        <v>23</v>
      </c>
      <c r="C121" s="227" t="s">
        <v>646</v>
      </c>
      <c r="D121" s="227" t="s">
        <v>404</v>
      </c>
      <c r="E121" s="225" t="s">
        <v>436</v>
      </c>
      <c r="F121" s="228" t="s">
        <v>759</v>
      </c>
      <c r="G121" s="228" t="s">
        <v>697</v>
      </c>
      <c r="H121" s="228" t="s">
        <v>758</v>
      </c>
      <c r="I121" s="228" t="s">
        <v>697</v>
      </c>
      <c r="J121" s="228" t="s">
        <v>757</v>
      </c>
      <c r="K121" s="228" t="s">
        <v>697</v>
      </c>
      <c r="L121" s="223">
        <v>18.1038</v>
      </c>
      <c r="M121" s="228" t="s">
        <v>696</v>
      </c>
      <c r="N121" s="223">
        <v>374456.86814620002</v>
      </c>
      <c r="O121" s="228" t="s">
        <v>756</v>
      </c>
    </row>
    <row r="122" spans="1:15" ht="24" customHeight="1">
      <c r="A122" s="228" t="s">
        <v>613</v>
      </c>
      <c r="B122" s="227" t="s">
        <v>23</v>
      </c>
      <c r="C122" s="227" t="s">
        <v>612</v>
      </c>
      <c r="D122" s="227" t="s">
        <v>404</v>
      </c>
      <c r="E122" s="225" t="s">
        <v>436</v>
      </c>
      <c r="F122" s="228" t="s">
        <v>755</v>
      </c>
      <c r="G122" s="228" t="s">
        <v>697</v>
      </c>
      <c r="H122" s="228" t="s">
        <v>754</v>
      </c>
      <c r="I122" s="228" t="s">
        <v>697</v>
      </c>
      <c r="J122" s="228" t="s">
        <v>753</v>
      </c>
      <c r="K122" s="228" t="s">
        <v>697</v>
      </c>
      <c r="L122" s="223">
        <v>16.475000000000001</v>
      </c>
      <c r="M122" s="228" t="s">
        <v>696</v>
      </c>
      <c r="N122" s="223">
        <v>374473.3431462</v>
      </c>
      <c r="O122" s="228" t="s">
        <v>747</v>
      </c>
    </row>
    <row r="123" spans="1:15" ht="25.95" customHeight="1">
      <c r="A123" s="228" t="s">
        <v>488</v>
      </c>
      <c r="B123" s="227" t="s">
        <v>37</v>
      </c>
      <c r="C123" s="227" t="s">
        <v>487</v>
      </c>
      <c r="D123" s="227" t="s">
        <v>404</v>
      </c>
      <c r="E123" s="225" t="s">
        <v>39</v>
      </c>
      <c r="F123" s="228" t="s">
        <v>723</v>
      </c>
      <c r="G123" s="228" t="s">
        <v>697</v>
      </c>
      <c r="H123" s="228" t="s">
        <v>752</v>
      </c>
      <c r="I123" s="228" t="s">
        <v>697</v>
      </c>
      <c r="J123" s="228" t="s">
        <v>751</v>
      </c>
      <c r="K123" s="228" t="s">
        <v>697</v>
      </c>
      <c r="L123" s="223">
        <v>14.46</v>
      </c>
      <c r="M123" s="228" t="s">
        <v>696</v>
      </c>
      <c r="N123" s="223">
        <v>374487.80314620002</v>
      </c>
      <c r="O123" s="228" t="s">
        <v>747</v>
      </c>
    </row>
    <row r="124" spans="1:15" ht="25.95" customHeight="1">
      <c r="A124" s="228" t="s">
        <v>494</v>
      </c>
      <c r="B124" s="227" t="s">
        <v>23</v>
      </c>
      <c r="C124" s="227" t="s">
        <v>493</v>
      </c>
      <c r="D124" s="227" t="s">
        <v>404</v>
      </c>
      <c r="E124" s="225" t="s">
        <v>39</v>
      </c>
      <c r="F124" s="228" t="s">
        <v>750</v>
      </c>
      <c r="G124" s="228" t="s">
        <v>697</v>
      </c>
      <c r="H124" s="228" t="s">
        <v>749</v>
      </c>
      <c r="I124" s="228" t="s">
        <v>697</v>
      </c>
      <c r="J124" s="228" t="s">
        <v>748</v>
      </c>
      <c r="K124" s="228" t="s">
        <v>697</v>
      </c>
      <c r="L124" s="223">
        <v>11.05119</v>
      </c>
      <c r="M124" s="228" t="s">
        <v>696</v>
      </c>
      <c r="N124" s="223">
        <v>374498.85433619999</v>
      </c>
      <c r="O124" s="228" t="s">
        <v>747</v>
      </c>
    </row>
    <row r="125" spans="1:15" ht="25.95" customHeight="1">
      <c r="A125" s="228" t="s">
        <v>746</v>
      </c>
      <c r="B125" s="227" t="s">
        <v>23</v>
      </c>
      <c r="C125" s="227" t="s">
        <v>745</v>
      </c>
      <c r="D125" s="227" t="s">
        <v>482</v>
      </c>
      <c r="E125" s="225" t="s">
        <v>39</v>
      </c>
      <c r="F125" s="228" t="s">
        <v>744</v>
      </c>
      <c r="G125" s="228" t="s">
        <v>697</v>
      </c>
      <c r="H125" s="228" t="s">
        <v>743</v>
      </c>
      <c r="I125" s="228" t="s">
        <v>697</v>
      </c>
      <c r="J125" s="228" t="s">
        <v>742</v>
      </c>
      <c r="K125" s="228" t="s">
        <v>697</v>
      </c>
      <c r="L125" s="223">
        <v>10.91445558</v>
      </c>
      <c r="M125" s="228" t="s">
        <v>696</v>
      </c>
      <c r="N125" s="223">
        <v>374509.76879180002</v>
      </c>
      <c r="O125" s="228" t="s">
        <v>695</v>
      </c>
    </row>
    <row r="126" spans="1:15" ht="24" customHeight="1">
      <c r="A126" s="228" t="s">
        <v>741</v>
      </c>
      <c r="B126" s="227" t="s">
        <v>23</v>
      </c>
      <c r="C126" s="227" t="s">
        <v>740</v>
      </c>
      <c r="D126" s="227" t="s">
        <v>404</v>
      </c>
      <c r="E126" s="225" t="s">
        <v>447</v>
      </c>
      <c r="F126" s="228" t="s">
        <v>739</v>
      </c>
      <c r="G126" s="228" t="s">
        <v>697</v>
      </c>
      <c r="H126" s="228" t="s">
        <v>738</v>
      </c>
      <c r="I126" s="228" t="s">
        <v>697</v>
      </c>
      <c r="J126" s="228" t="s">
        <v>737</v>
      </c>
      <c r="K126" s="228" t="s">
        <v>697</v>
      </c>
      <c r="L126" s="223">
        <v>10.44153642</v>
      </c>
      <c r="M126" s="228" t="s">
        <v>696</v>
      </c>
      <c r="N126" s="223">
        <v>374520.21032820002</v>
      </c>
      <c r="O126" s="228" t="s">
        <v>695</v>
      </c>
    </row>
    <row r="127" spans="1:15" ht="25.95" customHeight="1">
      <c r="A127" s="228" t="s">
        <v>736</v>
      </c>
      <c r="B127" s="227" t="s">
        <v>23</v>
      </c>
      <c r="C127" s="227" t="s">
        <v>735</v>
      </c>
      <c r="D127" s="227" t="s">
        <v>482</v>
      </c>
      <c r="E127" s="225" t="s">
        <v>25</v>
      </c>
      <c r="F127" s="228" t="s">
        <v>723</v>
      </c>
      <c r="G127" s="228" t="s">
        <v>697</v>
      </c>
      <c r="H127" s="228" t="s">
        <v>734</v>
      </c>
      <c r="I127" s="228" t="s">
        <v>697</v>
      </c>
      <c r="J127" s="228" t="s">
        <v>733</v>
      </c>
      <c r="K127" s="228" t="s">
        <v>697</v>
      </c>
      <c r="L127" s="223">
        <v>9.1199999999999992</v>
      </c>
      <c r="M127" s="228" t="s">
        <v>696</v>
      </c>
      <c r="N127" s="223">
        <v>374529.33032820001</v>
      </c>
      <c r="O127" s="228" t="s">
        <v>695</v>
      </c>
    </row>
    <row r="128" spans="1:15" ht="25.95" customHeight="1">
      <c r="A128" s="228" t="s">
        <v>673</v>
      </c>
      <c r="B128" s="227" t="s">
        <v>23</v>
      </c>
      <c r="C128" s="227" t="s">
        <v>672</v>
      </c>
      <c r="D128" s="227" t="s">
        <v>482</v>
      </c>
      <c r="E128" s="225" t="s">
        <v>25</v>
      </c>
      <c r="F128" s="228" t="s">
        <v>732</v>
      </c>
      <c r="G128" s="228" t="s">
        <v>697</v>
      </c>
      <c r="H128" s="228" t="s">
        <v>704</v>
      </c>
      <c r="I128" s="228" t="s">
        <v>697</v>
      </c>
      <c r="J128" s="228" t="s">
        <v>731</v>
      </c>
      <c r="K128" s="228" t="s">
        <v>697</v>
      </c>
      <c r="L128" s="223">
        <v>7.36</v>
      </c>
      <c r="M128" s="228" t="s">
        <v>696</v>
      </c>
      <c r="N128" s="223">
        <v>374536.6903282</v>
      </c>
      <c r="O128" s="228" t="s">
        <v>695</v>
      </c>
    </row>
    <row r="129" spans="1:15" ht="24" customHeight="1">
      <c r="A129" s="228" t="s">
        <v>730</v>
      </c>
      <c r="B129" s="227" t="s">
        <v>23</v>
      </c>
      <c r="C129" s="227" t="s">
        <v>729</v>
      </c>
      <c r="D129" s="227" t="s">
        <v>477</v>
      </c>
      <c r="E129" s="225" t="s">
        <v>25</v>
      </c>
      <c r="F129" s="228" t="s">
        <v>728</v>
      </c>
      <c r="G129" s="228" t="s">
        <v>697</v>
      </c>
      <c r="H129" s="228" t="s">
        <v>727</v>
      </c>
      <c r="I129" s="228" t="s">
        <v>697</v>
      </c>
      <c r="J129" s="228" t="s">
        <v>726</v>
      </c>
      <c r="K129" s="228" t="s">
        <v>697</v>
      </c>
      <c r="L129" s="223">
        <v>5.2192999999999996</v>
      </c>
      <c r="M129" s="228" t="s">
        <v>696</v>
      </c>
      <c r="N129" s="223">
        <v>374541.9096282</v>
      </c>
      <c r="O129" s="228" t="s">
        <v>695</v>
      </c>
    </row>
    <row r="130" spans="1:15" ht="25.95" customHeight="1">
      <c r="A130" s="228" t="s">
        <v>725</v>
      </c>
      <c r="B130" s="227" t="s">
        <v>23</v>
      </c>
      <c r="C130" s="227" t="s">
        <v>724</v>
      </c>
      <c r="D130" s="227" t="s">
        <v>482</v>
      </c>
      <c r="E130" s="225" t="s">
        <v>25</v>
      </c>
      <c r="F130" s="228" t="s">
        <v>723</v>
      </c>
      <c r="G130" s="228" t="s">
        <v>697</v>
      </c>
      <c r="H130" s="228" t="s">
        <v>722</v>
      </c>
      <c r="I130" s="228" t="s">
        <v>697</v>
      </c>
      <c r="J130" s="228" t="s">
        <v>721</v>
      </c>
      <c r="K130" s="228" t="s">
        <v>697</v>
      </c>
      <c r="L130" s="223">
        <v>3.24</v>
      </c>
      <c r="M130" s="228" t="s">
        <v>696</v>
      </c>
      <c r="N130" s="223">
        <v>374545.14962819999</v>
      </c>
      <c r="O130" s="228" t="s">
        <v>695</v>
      </c>
    </row>
    <row r="131" spans="1:15" ht="24" customHeight="1">
      <c r="A131" s="228" t="s">
        <v>720</v>
      </c>
      <c r="B131" s="227" t="s">
        <v>23</v>
      </c>
      <c r="C131" s="227" t="s">
        <v>719</v>
      </c>
      <c r="D131" s="227" t="s">
        <v>477</v>
      </c>
      <c r="E131" s="225" t="s">
        <v>25</v>
      </c>
      <c r="F131" s="228" t="s">
        <v>718</v>
      </c>
      <c r="G131" s="228" t="s">
        <v>697</v>
      </c>
      <c r="H131" s="228" t="s">
        <v>717</v>
      </c>
      <c r="I131" s="228" t="s">
        <v>697</v>
      </c>
      <c r="J131" s="228" t="s">
        <v>716</v>
      </c>
      <c r="K131" s="228" t="s">
        <v>697</v>
      </c>
      <c r="L131" s="223">
        <v>1.573337408</v>
      </c>
      <c r="M131" s="228" t="s">
        <v>696</v>
      </c>
      <c r="N131" s="223">
        <v>374546.72296560003</v>
      </c>
      <c r="O131" s="228" t="s">
        <v>695</v>
      </c>
    </row>
    <row r="132" spans="1:15" ht="25.95" customHeight="1">
      <c r="A132" s="228" t="s">
        <v>715</v>
      </c>
      <c r="B132" s="227" t="s">
        <v>23</v>
      </c>
      <c r="C132" s="227" t="s">
        <v>714</v>
      </c>
      <c r="D132" s="227" t="s">
        <v>404</v>
      </c>
      <c r="E132" s="225" t="s">
        <v>39</v>
      </c>
      <c r="F132" s="228" t="s">
        <v>713</v>
      </c>
      <c r="G132" s="228" t="s">
        <v>697</v>
      </c>
      <c r="H132" s="228" t="s">
        <v>712</v>
      </c>
      <c r="I132" s="228" t="s">
        <v>697</v>
      </c>
      <c r="J132" s="228" t="s">
        <v>711</v>
      </c>
      <c r="K132" s="228" t="s">
        <v>697</v>
      </c>
      <c r="L132" s="223">
        <v>0.91492658999999998</v>
      </c>
      <c r="M132" s="228" t="s">
        <v>696</v>
      </c>
      <c r="N132" s="223">
        <v>374547.63789219997</v>
      </c>
      <c r="O132" s="228" t="s">
        <v>695</v>
      </c>
    </row>
    <row r="133" spans="1:15" ht="24" customHeight="1">
      <c r="A133" s="228" t="s">
        <v>596</v>
      </c>
      <c r="B133" s="227" t="s">
        <v>23</v>
      </c>
      <c r="C133" s="227" t="s">
        <v>595</v>
      </c>
      <c r="D133" s="227" t="s">
        <v>404</v>
      </c>
      <c r="E133" s="225" t="s">
        <v>39</v>
      </c>
      <c r="F133" s="228" t="s">
        <v>710</v>
      </c>
      <c r="G133" s="228" t="s">
        <v>697</v>
      </c>
      <c r="H133" s="228" t="s">
        <v>709</v>
      </c>
      <c r="I133" s="228" t="s">
        <v>697</v>
      </c>
      <c r="J133" s="228" t="s">
        <v>708</v>
      </c>
      <c r="K133" s="228" t="s">
        <v>697</v>
      </c>
      <c r="L133" s="223">
        <v>0.55869999999999997</v>
      </c>
      <c r="M133" s="228" t="s">
        <v>696</v>
      </c>
      <c r="N133" s="223">
        <v>374548.19659220002</v>
      </c>
      <c r="O133" s="228" t="s">
        <v>695</v>
      </c>
    </row>
    <row r="134" spans="1:15" ht="25.95" customHeight="1">
      <c r="A134" s="228" t="s">
        <v>707</v>
      </c>
      <c r="B134" s="227" t="s">
        <v>23</v>
      </c>
      <c r="C134" s="227" t="s">
        <v>706</v>
      </c>
      <c r="D134" s="227" t="s">
        <v>482</v>
      </c>
      <c r="E134" s="225" t="s">
        <v>25</v>
      </c>
      <c r="F134" s="228" t="s">
        <v>705</v>
      </c>
      <c r="G134" s="228" t="s">
        <v>697</v>
      </c>
      <c r="H134" s="228" t="s">
        <v>704</v>
      </c>
      <c r="I134" s="228" t="s">
        <v>697</v>
      </c>
      <c r="J134" s="228" t="s">
        <v>703</v>
      </c>
      <c r="K134" s="228" t="s">
        <v>697</v>
      </c>
      <c r="L134" s="223">
        <v>0.28629914000000001</v>
      </c>
      <c r="M134" s="228" t="s">
        <v>696</v>
      </c>
      <c r="N134" s="223">
        <v>374548.48289129999</v>
      </c>
      <c r="O134" s="228" t="s">
        <v>695</v>
      </c>
    </row>
    <row r="135" spans="1:15" ht="39" customHeight="1">
      <c r="A135" s="228" t="s">
        <v>702</v>
      </c>
      <c r="B135" s="227" t="s">
        <v>23</v>
      </c>
      <c r="C135" s="227" t="s">
        <v>701</v>
      </c>
      <c r="D135" s="227" t="s">
        <v>482</v>
      </c>
      <c r="E135" s="225" t="s">
        <v>39</v>
      </c>
      <c r="F135" s="228" t="s">
        <v>700</v>
      </c>
      <c r="G135" s="228" t="s">
        <v>697</v>
      </c>
      <c r="H135" s="228" t="s">
        <v>699</v>
      </c>
      <c r="I135" s="228" t="s">
        <v>697</v>
      </c>
      <c r="J135" s="228" t="s">
        <v>698</v>
      </c>
      <c r="K135" s="228" t="s">
        <v>697</v>
      </c>
      <c r="L135" s="223">
        <v>7.3107536000000001E-2</v>
      </c>
      <c r="M135" s="228" t="s">
        <v>696</v>
      </c>
      <c r="N135" s="223">
        <v>374548.55599879997</v>
      </c>
      <c r="O135" s="228" t="s">
        <v>695</v>
      </c>
    </row>
    <row r="136" spans="1:15">
      <c r="A136" s="32"/>
      <c r="B136" s="32"/>
      <c r="C136" s="32"/>
      <c r="D136" s="32"/>
      <c r="E136" s="32"/>
      <c r="F136" s="32"/>
      <c r="G136" s="32"/>
      <c r="H136" s="32"/>
      <c r="I136" s="32"/>
      <c r="J136" s="32"/>
      <c r="K136" s="32"/>
      <c r="L136" s="32"/>
      <c r="M136" s="32"/>
      <c r="N136" s="32"/>
      <c r="O136" s="32"/>
    </row>
    <row r="137" spans="1:15">
      <c r="A137" s="222"/>
      <c r="B137" s="222"/>
      <c r="C137" s="222"/>
      <c r="D137" s="222"/>
      <c r="E137" s="222"/>
      <c r="F137" s="222"/>
      <c r="G137" s="222"/>
      <c r="H137" s="222"/>
      <c r="I137" s="222"/>
      <c r="J137" s="222"/>
      <c r="K137" s="222"/>
      <c r="L137" s="221" t="s">
        <v>694</v>
      </c>
      <c r="M137" s="221"/>
      <c r="N137" s="221"/>
      <c r="O137" s="20"/>
    </row>
    <row r="138" spans="1:15">
      <c r="A138" s="222"/>
      <c r="B138" s="222"/>
      <c r="C138" s="222"/>
      <c r="D138" s="222"/>
      <c r="E138" s="222"/>
      <c r="F138" s="222"/>
      <c r="G138" s="222"/>
      <c r="H138" s="222"/>
      <c r="I138" s="222"/>
      <c r="J138" s="222"/>
      <c r="K138" s="222"/>
      <c r="L138" s="221" t="s">
        <v>482</v>
      </c>
      <c r="M138" s="221"/>
      <c r="N138" s="221"/>
      <c r="O138" s="222" t="s">
        <v>693</v>
      </c>
    </row>
    <row r="139" spans="1:15">
      <c r="A139" s="222"/>
      <c r="B139" s="222"/>
      <c r="C139" s="222"/>
      <c r="D139" s="222"/>
      <c r="E139" s="222"/>
      <c r="F139" s="222"/>
      <c r="G139" s="222"/>
      <c r="H139" s="222"/>
      <c r="I139" s="222"/>
      <c r="J139" s="222"/>
      <c r="K139" s="222"/>
      <c r="L139" s="221" t="s">
        <v>692</v>
      </c>
      <c r="M139" s="221"/>
      <c r="N139" s="221"/>
      <c r="O139" s="222" t="s">
        <v>683</v>
      </c>
    </row>
    <row r="140" spans="1:15">
      <c r="A140" s="222"/>
      <c r="B140" s="222"/>
      <c r="C140" s="222"/>
      <c r="D140" s="222"/>
      <c r="E140" s="222"/>
      <c r="F140" s="222"/>
      <c r="G140" s="222"/>
      <c r="H140" s="222"/>
      <c r="I140" s="222"/>
      <c r="J140" s="222"/>
      <c r="K140" s="222"/>
      <c r="L140" s="221" t="s">
        <v>477</v>
      </c>
      <c r="M140" s="221"/>
      <c r="N140" s="221"/>
      <c r="O140" s="222" t="s">
        <v>691</v>
      </c>
    </row>
    <row r="141" spans="1:15">
      <c r="A141" s="222"/>
      <c r="B141" s="222"/>
      <c r="C141" s="222"/>
      <c r="D141" s="222"/>
      <c r="E141" s="222"/>
      <c r="F141" s="222"/>
      <c r="G141" s="222"/>
      <c r="H141" s="222"/>
      <c r="I141" s="222"/>
      <c r="J141" s="222"/>
      <c r="K141" s="222"/>
      <c r="L141" s="221" t="s">
        <v>404</v>
      </c>
      <c r="M141" s="221"/>
      <c r="N141" s="221"/>
      <c r="O141" s="222" t="s">
        <v>690</v>
      </c>
    </row>
    <row r="142" spans="1:15">
      <c r="A142" s="222"/>
      <c r="B142" s="222"/>
      <c r="C142" s="222"/>
      <c r="D142" s="222"/>
      <c r="E142" s="222"/>
      <c r="F142" s="222"/>
      <c r="G142" s="222"/>
      <c r="H142" s="222"/>
      <c r="I142" s="222"/>
      <c r="J142" s="222"/>
      <c r="K142" s="222"/>
      <c r="L142" s="221" t="s">
        <v>689</v>
      </c>
      <c r="M142" s="221"/>
      <c r="N142" s="221"/>
      <c r="O142" s="222" t="s">
        <v>688</v>
      </c>
    </row>
    <row r="143" spans="1:15">
      <c r="A143" s="222"/>
      <c r="B143" s="222"/>
      <c r="C143" s="222"/>
      <c r="D143" s="222"/>
      <c r="E143" s="222"/>
      <c r="F143" s="222"/>
      <c r="G143" s="222"/>
      <c r="H143" s="222"/>
      <c r="I143" s="222"/>
      <c r="J143" s="222"/>
      <c r="K143" s="222"/>
      <c r="L143" s="221" t="s">
        <v>658</v>
      </c>
      <c r="M143" s="221"/>
      <c r="N143" s="221"/>
      <c r="O143" s="222" t="s">
        <v>687</v>
      </c>
    </row>
    <row r="144" spans="1:15">
      <c r="A144" s="222"/>
      <c r="B144" s="222"/>
      <c r="C144" s="222"/>
      <c r="D144" s="222"/>
      <c r="E144" s="222"/>
      <c r="F144" s="222"/>
      <c r="G144" s="222"/>
      <c r="H144" s="222"/>
      <c r="I144" s="222"/>
      <c r="J144" s="222"/>
      <c r="K144" s="222"/>
      <c r="L144" s="221" t="s">
        <v>686</v>
      </c>
      <c r="M144" s="221"/>
      <c r="N144" s="221"/>
      <c r="O144" s="222" t="s">
        <v>683</v>
      </c>
    </row>
    <row r="145" spans="1:15">
      <c r="A145" s="222"/>
      <c r="B145" s="222"/>
      <c r="C145" s="222"/>
      <c r="D145" s="222"/>
      <c r="E145" s="222"/>
      <c r="F145" s="222"/>
      <c r="G145" s="222"/>
      <c r="H145" s="222"/>
      <c r="I145" s="222"/>
      <c r="J145" s="222"/>
      <c r="K145" s="222"/>
      <c r="L145" s="221" t="s">
        <v>685</v>
      </c>
      <c r="M145" s="221"/>
      <c r="N145" s="221"/>
      <c r="O145" s="222" t="s">
        <v>683</v>
      </c>
    </row>
    <row r="146" spans="1:15">
      <c r="A146" s="222"/>
      <c r="B146" s="222"/>
      <c r="C146" s="222"/>
      <c r="D146" s="222"/>
      <c r="E146" s="222"/>
      <c r="F146" s="222"/>
      <c r="G146" s="222"/>
      <c r="H146" s="222"/>
      <c r="I146" s="222"/>
      <c r="J146" s="222"/>
      <c r="K146" s="222"/>
      <c r="L146" s="221" t="s">
        <v>684</v>
      </c>
      <c r="M146" s="221"/>
      <c r="N146" s="221"/>
      <c r="O146" s="222" t="s">
        <v>683</v>
      </c>
    </row>
    <row r="147" spans="1:15">
      <c r="A147" s="222"/>
      <c r="B147" s="222"/>
      <c r="C147" s="222"/>
      <c r="D147" s="222"/>
      <c r="E147" s="222"/>
      <c r="F147" s="222"/>
      <c r="G147" s="222"/>
      <c r="H147" s="222"/>
      <c r="I147" s="222"/>
      <c r="J147" s="222"/>
      <c r="K147" s="222"/>
      <c r="L147" s="221" t="s">
        <v>665</v>
      </c>
      <c r="M147" s="221"/>
      <c r="N147" s="221"/>
      <c r="O147" s="222" t="s">
        <v>682</v>
      </c>
    </row>
    <row r="148" spans="1:15">
      <c r="A148" s="32"/>
      <c r="B148" s="32"/>
      <c r="C148" s="32"/>
      <c r="D148" s="32"/>
      <c r="E148" s="32"/>
      <c r="F148" s="32"/>
      <c r="G148" s="32"/>
      <c r="H148" s="32"/>
      <c r="I148" s="32"/>
      <c r="J148" s="32"/>
      <c r="K148" s="32"/>
      <c r="L148" s="32"/>
      <c r="M148" s="32"/>
      <c r="N148" s="32"/>
      <c r="O148" s="32"/>
    </row>
    <row r="149" spans="1:15">
      <c r="A149" s="212"/>
      <c r="B149" s="212"/>
      <c r="C149" s="212"/>
      <c r="D149" s="216"/>
      <c r="E149" s="215"/>
      <c r="F149" s="215"/>
      <c r="G149" s="215"/>
      <c r="H149" s="215"/>
      <c r="I149" s="215"/>
      <c r="J149" s="215"/>
      <c r="K149" s="214" t="s">
        <v>198</v>
      </c>
      <c r="L149" s="212"/>
      <c r="M149" s="213">
        <v>366005.19</v>
      </c>
      <c r="N149" s="212"/>
      <c r="O149" s="212"/>
    </row>
    <row r="150" spans="1:15">
      <c r="A150" s="212"/>
      <c r="B150" s="212"/>
      <c r="C150" s="212"/>
      <c r="D150" s="216"/>
      <c r="E150" s="215"/>
      <c r="F150" s="215"/>
      <c r="G150" s="215"/>
      <c r="H150" s="215"/>
      <c r="I150" s="215"/>
      <c r="J150" s="215"/>
      <c r="K150" s="214" t="s">
        <v>199</v>
      </c>
      <c r="L150" s="212"/>
      <c r="M150" s="213">
        <v>71222.210000000006</v>
      </c>
      <c r="N150" s="212"/>
      <c r="O150" s="212"/>
    </row>
    <row r="151" spans="1:15">
      <c r="A151" s="212"/>
      <c r="B151" s="212"/>
      <c r="C151" s="212"/>
      <c r="D151" s="216"/>
      <c r="E151" s="215"/>
      <c r="F151" s="215"/>
      <c r="G151" s="215"/>
      <c r="H151" s="215"/>
      <c r="I151" s="215"/>
      <c r="J151" s="215"/>
      <c r="K151" s="214" t="s">
        <v>200</v>
      </c>
      <c r="L151" s="212"/>
      <c r="M151" s="213">
        <v>437227.4</v>
      </c>
      <c r="N151" s="212"/>
      <c r="O151" s="212"/>
    </row>
    <row r="152" spans="1:15" ht="60" customHeight="1">
      <c r="A152" s="31"/>
      <c r="B152" s="31"/>
      <c r="C152" s="31"/>
      <c r="D152" s="31"/>
      <c r="E152" s="31"/>
      <c r="F152" s="31"/>
      <c r="G152" s="31"/>
      <c r="H152" s="31"/>
      <c r="I152" s="31"/>
      <c r="J152" s="31"/>
      <c r="K152" s="31"/>
      <c r="L152" s="31"/>
      <c r="M152" s="31"/>
      <c r="N152" s="31"/>
      <c r="O152" s="31"/>
    </row>
    <row r="153" spans="1:15" ht="70.05" customHeight="1">
      <c r="A153" s="30" t="s">
        <v>201</v>
      </c>
      <c r="B153" s="20"/>
      <c r="C153" s="20"/>
      <c r="D153" s="20"/>
      <c r="E153" s="20"/>
      <c r="F153" s="20"/>
      <c r="G153" s="20"/>
      <c r="H153" s="20"/>
      <c r="I153" s="20"/>
      <c r="J153" s="20"/>
      <c r="K153" s="20"/>
      <c r="L153" s="20"/>
      <c r="M153" s="20"/>
      <c r="N153" s="20"/>
      <c r="O153" s="20"/>
    </row>
  </sheetData>
  <mergeCells count="39">
    <mergeCell ref="H1:O1"/>
    <mergeCell ref="E2:G2"/>
    <mergeCell ref="H2:O2"/>
    <mergeCell ref="A3:Q3"/>
    <mergeCell ref="A4:A5"/>
    <mergeCell ref="B4:B5"/>
    <mergeCell ref="C4:C5"/>
    <mergeCell ref="D4:D5"/>
    <mergeCell ref="E4:E5"/>
    <mergeCell ref="E1:G1"/>
    <mergeCell ref="P4:P5"/>
    <mergeCell ref="Q4:Q5"/>
    <mergeCell ref="L137:O137"/>
    <mergeCell ref="L138:N138"/>
    <mergeCell ref="F4:G4"/>
    <mergeCell ref="H4:I4"/>
    <mergeCell ref="J4:L4"/>
    <mergeCell ref="M4:M5"/>
    <mergeCell ref="N4:N5"/>
    <mergeCell ref="L139:N139"/>
    <mergeCell ref="L140:N140"/>
    <mergeCell ref="L141:N141"/>
    <mergeCell ref="L142:N142"/>
    <mergeCell ref="L143:N143"/>
    <mergeCell ref="O4:O5"/>
    <mergeCell ref="L144:N144"/>
    <mergeCell ref="L145:N145"/>
    <mergeCell ref="L146:N146"/>
    <mergeCell ref="L147:N147"/>
    <mergeCell ref="A149:C149"/>
    <mergeCell ref="K149:L149"/>
    <mergeCell ref="M149:O149"/>
    <mergeCell ref="A153:O153"/>
    <mergeCell ref="A150:C150"/>
    <mergeCell ref="K150:L150"/>
    <mergeCell ref="M150:O150"/>
    <mergeCell ref="A151:C151"/>
    <mergeCell ref="K151:L151"/>
    <mergeCell ref="M151:O151"/>
  </mergeCells>
  <pageMargins left="0.5" right="0.5" top="1" bottom="1" header="0.5" footer="0.5"/>
  <pageSetup paperSize="9" fitToHeight="0" orientation="landscape"/>
  <headerFooter>
    <oddHeader>&amp;L &amp;CCON CRET CONSTRUÇÕES
CNPJ: 31.636.088/0001-66 &amp;R</oddHeader>
    <oddFooter>&amp;L &amp;CQuadra 2 Conjunto A LOTE 20 SALA 101 - Setor Sul (Gama) - Brasília / DF
 / contato@concretincendio.com.br &amp;R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F683FD-991C-4B98-A76E-1910F861098E}">
  <sheetPr>
    <pageSetUpPr fitToPage="1"/>
  </sheetPr>
  <dimension ref="A1:J55"/>
  <sheetViews>
    <sheetView showOutlineSymbols="0" showWhiteSpace="0" workbookViewId="0">
      <selection activeCell="A52" sqref="A52:C52"/>
    </sheetView>
  </sheetViews>
  <sheetFormatPr defaultRowHeight="13.8"/>
  <cols>
    <col min="1" max="2" width="10" bestFit="1" customWidth="1"/>
    <col min="3" max="3" width="60" bestFit="1" customWidth="1"/>
    <col min="4" max="4" width="30" bestFit="1" customWidth="1"/>
    <col min="5" max="9" width="10" bestFit="1" customWidth="1"/>
    <col min="10" max="12" width="15" bestFit="1" customWidth="1"/>
  </cols>
  <sheetData>
    <row r="1" spans="1:10">
      <c r="A1" s="45"/>
      <c r="B1" s="45"/>
      <c r="C1" s="45" t="s">
        <v>0</v>
      </c>
      <c r="D1" s="45" t="s">
        <v>1</v>
      </c>
      <c r="E1" s="242" t="s">
        <v>2</v>
      </c>
      <c r="F1" s="242"/>
      <c r="G1" s="242"/>
      <c r="H1" s="242" t="s">
        <v>3</v>
      </c>
      <c r="I1" s="242"/>
      <c r="J1" s="20"/>
    </row>
    <row r="2" spans="1:10" ht="79.95" customHeight="1">
      <c r="A2" s="43"/>
      <c r="B2" s="43"/>
      <c r="C2" s="44" t="s">
        <v>204</v>
      </c>
      <c r="D2" s="43" t="s">
        <v>4</v>
      </c>
      <c r="E2" s="214" t="s">
        <v>203</v>
      </c>
      <c r="F2" s="214"/>
      <c r="G2" s="214"/>
      <c r="H2" s="214" t="s">
        <v>202</v>
      </c>
      <c r="I2" s="214"/>
      <c r="J2" s="20"/>
    </row>
    <row r="3" spans="1:10">
      <c r="A3" s="42" t="s">
        <v>1447</v>
      </c>
      <c r="B3" s="20"/>
      <c r="C3" s="20"/>
      <c r="D3" s="20"/>
      <c r="E3" s="20"/>
      <c r="F3" s="20"/>
      <c r="G3" s="20"/>
      <c r="H3" s="20"/>
      <c r="I3" s="20"/>
      <c r="J3" s="20"/>
    </row>
    <row r="4" spans="1:10" ht="30" customHeight="1">
      <c r="A4" s="40" t="s">
        <v>7</v>
      </c>
      <c r="B4" s="39" t="s">
        <v>8</v>
      </c>
      <c r="C4" s="39" t="s">
        <v>9</v>
      </c>
      <c r="D4" s="39" t="s">
        <v>429</v>
      </c>
      <c r="E4" s="41" t="s">
        <v>10</v>
      </c>
      <c r="F4" s="40" t="s">
        <v>11</v>
      </c>
      <c r="G4" s="40" t="s">
        <v>1446</v>
      </c>
      <c r="H4" s="40" t="s">
        <v>14</v>
      </c>
      <c r="I4" s="40" t="s">
        <v>15</v>
      </c>
      <c r="J4" s="40" t="s">
        <v>1445</v>
      </c>
    </row>
    <row r="5" spans="1:10" ht="25.95" customHeight="1">
      <c r="A5" s="34" t="s">
        <v>22</v>
      </c>
      <c r="B5" s="33" t="s">
        <v>23</v>
      </c>
      <c r="C5" s="33" t="s">
        <v>24</v>
      </c>
      <c r="D5" s="33" t="s">
        <v>411</v>
      </c>
      <c r="E5" s="35" t="s">
        <v>25</v>
      </c>
      <c r="F5" s="34" t="s">
        <v>272</v>
      </c>
      <c r="G5" s="34" t="s">
        <v>1444</v>
      </c>
      <c r="H5" s="34" t="s">
        <v>1443</v>
      </c>
      <c r="I5" s="34" t="s">
        <v>1442</v>
      </c>
      <c r="J5" s="34" t="s">
        <v>1442</v>
      </c>
    </row>
    <row r="6" spans="1:10" ht="64.95" customHeight="1">
      <c r="A6" s="34" t="s">
        <v>166</v>
      </c>
      <c r="B6" s="33" t="s">
        <v>23</v>
      </c>
      <c r="C6" s="33" t="s">
        <v>167</v>
      </c>
      <c r="D6" s="33" t="s">
        <v>470</v>
      </c>
      <c r="E6" s="35" t="s">
        <v>55</v>
      </c>
      <c r="F6" s="34" t="s">
        <v>216</v>
      </c>
      <c r="G6" s="34" t="s">
        <v>1441</v>
      </c>
      <c r="H6" s="34" t="s">
        <v>1440</v>
      </c>
      <c r="I6" s="34" t="s">
        <v>1439</v>
      </c>
      <c r="J6" s="34" t="s">
        <v>1438</v>
      </c>
    </row>
    <row r="7" spans="1:10" ht="25.95" customHeight="1">
      <c r="A7" s="34" t="s">
        <v>133</v>
      </c>
      <c r="B7" s="33" t="s">
        <v>37</v>
      </c>
      <c r="C7" s="33" t="s">
        <v>134</v>
      </c>
      <c r="D7" s="33" t="s">
        <v>427</v>
      </c>
      <c r="E7" s="35" t="s">
        <v>39</v>
      </c>
      <c r="F7" s="34" t="s">
        <v>231</v>
      </c>
      <c r="G7" s="34" t="s">
        <v>1437</v>
      </c>
      <c r="H7" s="34" t="s">
        <v>1436</v>
      </c>
      <c r="I7" s="34" t="s">
        <v>1435</v>
      </c>
      <c r="J7" s="34" t="s">
        <v>1434</v>
      </c>
    </row>
    <row r="8" spans="1:10" ht="24" customHeight="1">
      <c r="A8" s="34" t="s">
        <v>27</v>
      </c>
      <c r="B8" s="33" t="s">
        <v>23</v>
      </c>
      <c r="C8" s="33" t="s">
        <v>28</v>
      </c>
      <c r="D8" s="33" t="s">
        <v>411</v>
      </c>
      <c r="E8" s="35" t="s">
        <v>25</v>
      </c>
      <c r="F8" s="34" t="s">
        <v>270</v>
      </c>
      <c r="G8" s="34" t="s">
        <v>1433</v>
      </c>
      <c r="H8" s="34" t="s">
        <v>1432</v>
      </c>
      <c r="I8" s="34" t="s">
        <v>1431</v>
      </c>
      <c r="J8" s="34" t="s">
        <v>1430</v>
      </c>
    </row>
    <row r="9" spans="1:10" ht="25.95" customHeight="1">
      <c r="A9" s="34" t="s">
        <v>163</v>
      </c>
      <c r="B9" s="33" t="s">
        <v>23</v>
      </c>
      <c r="C9" s="33" t="s">
        <v>164</v>
      </c>
      <c r="D9" s="33" t="s">
        <v>470</v>
      </c>
      <c r="E9" s="35" t="s">
        <v>55</v>
      </c>
      <c r="F9" s="34" t="s">
        <v>218</v>
      </c>
      <c r="G9" s="34" t="s">
        <v>1429</v>
      </c>
      <c r="H9" s="34" t="s">
        <v>1428</v>
      </c>
      <c r="I9" s="34" t="s">
        <v>1427</v>
      </c>
      <c r="J9" s="34" t="s">
        <v>1426</v>
      </c>
    </row>
    <row r="10" spans="1:10" ht="39" customHeight="1">
      <c r="A10" s="34" t="s">
        <v>96</v>
      </c>
      <c r="B10" s="33" t="s">
        <v>37</v>
      </c>
      <c r="C10" s="33" t="s">
        <v>97</v>
      </c>
      <c r="D10" s="33" t="s">
        <v>532</v>
      </c>
      <c r="E10" s="35" t="s">
        <v>39</v>
      </c>
      <c r="F10" s="34" t="s">
        <v>207</v>
      </c>
      <c r="G10" s="34" t="s">
        <v>1425</v>
      </c>
      <c r="H10" s="34" t="s">
        <v>1425</v>
      </c>
      <c r="I10" s="34" t="s">
        <v>1424</v>
      </c>
      <c r="J10" s="34" t="s">
        <v>1423</v>
      </c>
    </row>
    <row r="11" spans="1:10" ht="25.95" customHeight="1">
      <c r="A11" s="34" t="s">
        <v>123</v>
      </c>
      <c r="B11" s="33" t="s">
        <v>37</v>
      </c>
      <c r="C11" s="33" t="s">
        <v>124</v>
      </c>
      <c r="D11" s="33" t="s">
        <v>411</v>
      </c>
      <c r="E11" s="35" t="s">
        <v>39</v>
      </c>
      <c r="F11" s="34" t="s">
        <v>207</v>
      </c>
      <c r="G11" s="34" t="s">
        <v>1422</v>
      </c>
      <c r="H11" s="34" t="s">
        <v>1422</v>
      </c>
      <c r="I11" s="34" t="s">
        <v>1421</v>
      </c>
      <c r="J11" s="34" t="s">
        <v>1420</v>
      </c>
    </row>
    <row r="12" spans="1:10" ht="25.95" customHeight="1">
      <c r="A12" s="34" t="s">
        <v>187</v>
      </c>
      <c r="B12" s="33" t="s">
        <v>37</v>
      </c>
      <c r="C12" s="33" t="s">
        <v>188</v>
      </c>
      <c r="D12" s="33" t="s">
        <v>427</v>
      </c>
      <c r="E12" s="35" t="s">
        <v>39</v>
      </c>
      <c r="F12" s="34" t="s">
        <v>207</v>
      </c>
      <c r="G12" s="34" t="s">
        <v>1419</v>
      </c>
      <c r="H12" s="34" t="s">
        <v>1419</v>
      </c>
      <c r="I12" s="34" t="s">
        <v>1418</v>
      </c>
      <c r="J12" s="34" t="s">
        <v>1417</v>
      </c>
    </row>
    <row r="13" spans="1:10" ht="52.05" customHeight="1">
      <c r="A13" s="34" t="s">
        <v>53</v>
      </c>
      <c r="B13" s="33" t="s">
        <v>23</v>
      </c>
      <c r="C13" s="33" t="s">
        <v>54</v>
      </c>
      <c r="D13" s="33" t="s">
        <v>499</v>
      </c>
      <c r="E13" s="35" t="s">
        <v>55</v>
      </c>
      <c r="F13" s="34" t="s">
        <v>1416</v>
      </c>
      <c r="G13" s="34" t="s">
        <v>1415</v>
      </c>
      <c r="H13" s="34" t="s">
        <v>1414</v>
      </c>
      <c r="I13" s="34" t="s">
        <v>1413</v>
      </c>
      <c r="J13" s="34" t="s">
        <v>1412</v>
      </c>
    </row>
    <row r="14" spans="1:10" ht="24" customHeight="1">
      <c r="A14" s="34" t="s">
        <v>175</v>
      </c>
      <c r="B14" s="33" t="s">
        <v>37</v>
      </c>
      <c r="C14" s="33" t="s">
        <v>176</v>
      </c>
      <c r="D14" s="33" t="s">
        <v>427</v>
      </c>
      <c r="E14" s="35" t="s">
        <v>177</v>
      </c>
      <c r="F14" s="34" t="s">
        <v>207</v>
      </c>
      <c r="G14" s="34" t="s">
        <v>1411</v>
      </c>
      <c r="H14" s="34" t="s">
        <v>1411</v>
      </c>
      <c r="I14" s="34" t="s">
        <v>1410</v>
      </c>
      <c r="J14" s="34" t="s">
        <v>1409</v>
      </c>
    </row>
    <row r="15" spans="1:10" ht="25.95" customHeight="1">
      <c r="A15" s="34" t="s">
        <v>155</v>
      </c>
      <c r="B15" s="33" t="s">
        <v>37</v>
      </c>
      <c r="C15" s="33" t="s">
        <v>156</v>
      </c>
      <c r="D15" s="33" t="s">
        <v>427</v>
      </c>
      <c r="E15" s="35" t="s">
        <v>39</v>
      </c>
      <c r="F15" s="34" t="s">
        <v>207</v>
      </c>
      <c r="G15" s="34" t="s">
        <v>1408</v>
      </c>
      <c r="H15" s="34" t="s">
        <v>1408</v>
      </c>
      <c r="I15" s="34" t="s">
        <v>1407</v>
      </c>
      <c r="J15" s="34" t="s">
        <v>1406</v>
      </c>
    </row>
    <row r="16" spans="1:10" ht="25.95" customHeight="1">
      <c r="A16" s="34" t="s">
        <v>190</v>
      </c>
      <c r="B16" s="33" t="s">
        <v>37</v>
      </c>
      <c r="C16" s="33" t="s">
        <v>191</v>
      </c>
      <c r="D16" s="33" t="s">
        <v>427</v>
      </c>
      <c r="E16" s="35" t="s">
        <v>192</v>
      </c>
      <c r="F16" s="34" t="s">
        <v>207</v>
      </c>
      <c r="G16" s="34" t="s">
        <v>1405</v>
      </c>
      <c r="H16" s="34" t="s">
        <v>1405</v>
      </c>
      <c r="I16" s="34" t="s">
        <v>1404</v>
      </c>
      <c r="J16" s="34" t="s">
        <v>1403</v>
      </c>
    </row>
    <row r="17" spans="1:10" ht="24" customHeight="1">
      <c r="A17" s="34" t="s">
        <v>60</v>
      </c>
      <c r="B17" s="33" t="s">
        <v>37</v>
      </c>
      <c r="C17" s="33" t="s">
        <v>61</v>
      </c>
      <c r="D17" s="33" t="s">
        <v>427</v>
      </c>
      <c r="E17" s="35" t="s">
        <v>39</v>
      </c>
      <c r="F17" s="34" t="s">
        <v>243</v>
      </c>
      <c r="G17" s="34" t="s">
        <v>1402</v>
      </c>
      <c r="H17" s="34" t="s">
        <v>1401</v>
      </c>
      <c r="I17" s="34" t="s">
        <v>1400</v>
      </c>
      <c r="J17" s="34" t="s">
        <v>1399</v>
      </c>
    </row>
    <row r="18" spans="1:10" ht="25.95" customHeight="1">
      <c r="A18" s="34" t="s">
        <v>126</v>
      </c>
      <c r="B18" s="33" t="s">
        <v>37</v>
      </c>
      <c r="C18" s="33" t="s">
        <v>127</v>
      </c>
      <c r="D18" s="33" t="s">
        <v>427</v>
      </c>
      <c r="E18" s="35" t="s">
        <v>39</v>
      </c>
      <c r="F18" s="34" t="s">
        <v>223</v>
      </c>
      <c r="G18" s="34" t="s">
        <v>1398</v>
      </c>
      <c r="H18" s="34" t="s">
        <v>1397</v>
      </c>
      <c r="I18" s="34" t="s">
        <v>1396</v>
      </c>
      <c r="J18" s="34" t="s">
        <v>1395</v>
      </c>
    </row>
    <row r="19" spans="1:10" ht="25.95" customHeight="1">
      <c r="A19" s="34" t="s">
        <v>130</v>
      </c>
      <c r="B19" s="33" t="s">
        <v>37</v>
      </c>
      <c r="C19" s="33" t="s">
        <v>131</v>
      </c>
      <c r="D19" s="33" t="s">
        <v>427</v>
      </c>
      <c r="E19" s="35" t="s">
        <v>39</v>
      </c>
      <c r="F19" s="34" t="s">
        <v>223</v>
      </c>
      <c r="G19" s="34" t="s">
        <v>1394</v>
      </c>
      <c r="H19" s="34" t="s">
        <v>1393</v>
      </c>
      <c r="I19" s="34" t="s">
        <v>904</v>
      </c>
      <c r="J19" s="34" t="s">
        <v>1392</v>
      </c>
    </row>
    <row r="20" spans="1:10" ht="25.95" customHeight="1">
      <c r="A20" s="34" t="s">
        <v>118</v>
      </c>
      <c r="B20" s="33" t="s">
        <v>37</v>
      </c>
      <c r="C20" s="33" t="s">
        <v>119</v>
      </c>
      <c r="D20" s="33" t="s">
        <v>427</v>
      </c>
      <c r="E20" s="35" t="s">
        <v>39</v>
      </c>
      <c r="F20" s="34" t="s">
        <v>241</v>
      </c>
      <c r="G20" s="34" t="s">
        <v>1391</v>
      </c>
      <c r="H20" s="34" t="s">
        <v>1390</v>
      </c>
      <c r="I20" s="34" t="s">
        <v>1389</v>
      </c>
      <c r="J20" s="34" t="s">
        <v>1388</v>
      </c>
    </row>
    <row r="21" spans="1:10" ht="24" customHeight="1">
      <c r="A21" s="34" t="s">
        <v>182</v>
      </c>
      <c r="B21" s="33" t="s">
        <v>37</v>
      </c>
      <c r="C21" s="33" t="s">
        <v>183</v>
      </c>
      <c r="D21" s="33" t="s">
        <v>427</v>
      </c>
      <c r="E21" s="35" t="s">
        <v>177</v>
      </c>
      <c r="F21" s="34" t="s">
        <v>207</v>
      </c>
      <c r="G21" s="34" t="s">
        <v>1387</v>
      </c>
      <c r="H21" s="34" t="s">
        <v>1387</v>
      </c>
      <c r="I21" s="34" t="s">
        <v>1386</v>
      </c>
      <c r="J21" s="34" t="s">
        <v>1385</v>
      </c>
    </row>
    <row r="22" spans="1:10" ht="24" customHeight="1">
      <c r="A22" s="34" t="s">
        <v>41</v>
      </c>
      <c r="B22" s="33" t="s">
        <v>37</v>
      </c>
      <c r="C22" s="33" t="s">
        <v>42</v>
      </c>
      <c r="D22" s="33" t="s">
        <v>427</v>
      </c>
      <c r="E22" s="35" t="s">
        <v>43</v>
      </c>
      <c r="F22" s="34" t="s">
        <v>213</v>
      </c>
      <c r="G22" s="34" t="s">
        <v>1384</v>
      </c>
      <c r="H22" s="34" t="s">
        <v>1383</v>
      </c>
      <c r="I22" s="34" t="s">
        <v>1382</v>
      </c>
      <c r="J22" s="34" t="s">
        <v>1381</v>
      </c>
    </row>
    <row r="23" spans="1:10" ht="64.95" customHeight="1">
      <c r="A23" s="34" t="s">
        <v>57</v>
      </c>
      <c r="B23" s="33" t="s">
        <v>23</v>
      </c>
      <c r="C23" s="33" t="s">
        <v>58</v>
      </c>
      <c r="D23" s="33" t="s">
        <v>532</v>
      </c>
      <c r="E23" s="35" t="s">
        <v>39</v>
      </c>
      <c r="F23" s="34" t="s">
        <v>261</v>
      </c>
      <c r="G23" s="34" t="s">
        <v>1380</v>
      </c>
      <c r="H23" s="34" t="s">
        <v>1379</v>
      </c>
      <c r="I23" s="34" t="s">
        <v>1378</v>
      </c>
      <c r="J23" s="34" t="s">
        <v>1377</v>
      </c>
    </row>
    <row r="24" spans="1:10" ht="24" customHeight="1">
      <c r="A24" s="34" t="s">
        <v>32</v>
      </c>
      <c r="B24" s="33" t="s">
        <v>23</v>
      </c>
      <c r="C24" s="33" t="s">
        <v>33</v>
      </c>
      <c r="D24" s="33" t="s">
        <v>657</v>
      </c>
      <c r="E24" s="35" t="s">
        <v>34</v>
      </c>
      <c r="F24" s="34" t="s">
        <v>268</v>
      </c>
      <c r="G24" s="34" t="s">
        <v>1376</v>
      </c>
      <c r="H24" s="34" t="s">
        <v>1375</v>
      </c>
      <c r="I24" s="34" t="s">
        <v>772</v>
      </c>
      <c r="J24" s="34" t="s">
        <v>1374</v>
      </c>
    </row>
    <row r="25" spans="1:10" ht="24" customHeight="1">
      <c r="A25" s="34" t="s">
        <v>158</v>
      </c>
      <c r="B25" s="33" t="s">
        <v>37</v>
      </c>
      <c r="C25" s="33" t="s">
        <v>159</v>
      </c>
      <c r="D25" s="33" t="s">
        <v>427</v>
      </c>
      <c r="E25" s="35" t="s">
        <v>39</v>
      </c>
      <c r="F25" s="34" t="s">
        <v>207</v>
      </c>
      <c r="G25" s="34" t="s">
        <v>1373</v>
      </c>
      <c r="H25" s="34" t="s">
        <v>1373</v>
      </c>
      <c r="I25" s="34" t="s">
        <v>1372</v>
      </c>
      <c r="J25" s="34" t="s">
        <v>1371</v>
      </c>
    </row>
    <row r="26" spans="1:10" ht="39" customHeight="1">
      <c r="A26" s="34" t="s">
        <v>90</v>
      </c>
      <c r="B26" s="33" t="s">
        <v>23</v>
      </c>
      <c r="C26" s="33" t="s">
        <v>91</v>
      </c>
      <c r="D26" s="33" t="s">
        <v>593</v>
      </c>
      <c r="E26" s="35" t="s">
        <v>88</v>
      </c>
      <c r="F26" s="34" t="s">
        <v>253</v>
      </c>
      <c r="G26" s="34" t="s">
        <v>1370</v>
      </c>
      <c r="H26" s="34" t="s">
        <v>1369</v>
      </c>
      <c r="I26" s="34" t="s">
        <v>1368</v>
      </c>
      <c r="J26" s="34" t="s">
        <v>1367</v>
      </c>
    </row>
    <row r="27" spans="1:10" ht="39" customHeight="1">
      <c r="A27" s="34" t="s">
        <v>110</v>
      </c>
      <c r="B27" s="33" t="s">
        <v>23</v>
      </c>
      <c r="C27" s="33" t="s">
        <v>111</v>
      </c>
      <c r="D27" s="33" t="s">
        <v>532</v>
      </c>
      <c r="E27" s="35" t="s">
        <v>39</v>
      </c>
      <c r="F27" s="34" t="s">
        <v>245</v>
      </c>
      <c r="G27" s="34" t="s">
        <v>1366</v>
      </c>
      <c r="H27" s="34" t="s">
        <v>1365</v>
      </c>
      <c r="I27" s="34" t="s">
        <v>1364</v>
      </c>
      <c r="J27" s="34" t="s">
        <v>1363</v>
      </c>
    </row>
    <row r="28" spans="1:10" ht="25.95" customHeight="1">
      <c r="A28" s="34" t="s">
        <v>169</v>
      </c>
      <c r="B28" s="33" t="s">
        <v>37</v>
      </c>
      <c r="C28" s="33" t="s">
        <v>170</v>
      </c>
      <c r="D28" s="33" t="s">
        <v>427</v>
      </c>
      <c r="E28" s="35" t="s">
        <v>205</v>
      </c>
      <c r="F28" s="34" t="s">
        <v>213</v>
      </c>
      <c r="G28" s="34" t="s">
        <v>1362</v>
      </c>
      <c r="H28" s="34" t="s">
        <v>1361</v>
      </c>
      <c r="I28" s="34" t="s">
        <v>1360</v>
      </c>
      <c r="J28" s="34" t="s">
        <v>1359</v>
      </c>
    </row>
    <row r="29" spans="1:10" ht="24" customHeight="1">
      <c r="A29" s="34" t="s">
        <v>45</v>
      </c>
      <c r="B29" s="33" t="s">
        <v>37</v>
      </c>
      <c r="C29" s="33" t="s">
        <v>46</v>
      </c>
      <c r="D29" s="33" t="s">
        <v>427</v>
      </c>
      <c r="E29" s="35" t="s">
        <v>47</v>
      </c>
      <c r="F29" s="34" t="s">
        <v>227</v>
      </c>
      <c r="G29" s="34" t="s">
        <v>1358</v>
      </c>
      <c r="H29" s="34" t="s">
        <v>1357</v>
      </c>
      <c r="I29" s="34" t="s">
        <v>1356</v>
      </c>
      <c r="J29" s="34" t="s">
        <v>1355</v>
      </c>
    </row>
    <row r="30" spans="1:10" ht="24" customHeight="1">
      <c r="A30" s="34" t="s">
        <v>136</v>
      </c>
      <c r="B30" s="33" t="s">
        <v>37</v>
      </c>
      <c r="C30" s="33" t="s">
        <v>137</v>
      </c>
      <c r="D30" s="33" t="s">
        <v>505</v>
      </c>
      <c r="E30" s="35" t="s">
        <v>39</v>
      </c>
      <c r="F30" s="34" t="s">
        <v>207</v>
      </c>
      <c r="G30" s="34" t="s">
        <v>1354</v>
      </c>
      <c r="H30" s="34" t="s">
        <v>1354</v>
      </c>
      <c r="I30" s="34" t="s">
        <v>827</v>
      </c>
      <c r="J30" s="34" t="s">
        <v>1353</v>
      </c>
    </row>
    <row r="31" spans="1:10" ht="25.95" customHeight="1">
      <c r="A31" s="34" t="s">
        <v>36</v>
      </c>
      <c r="B31" s="33" t="s">
        <v>37</v>
      </c>
      <c r="C31" s="33" t="s">
        <v>38</v>
      </c>
      <c r="D31" s="33" t="s">
        <v>643</v>
      </c>
      <c r="E31" s="35" t="s">
        <v>39</v>
      </c>
      <c r="F31" s="34" t="s">
        <v>213</v>
      </c>
      <c r="G31" s="34" t="s">
        <v>1352</v>
      </c>
      <c r="H31" s="34" t="s">
        <v>1351</v>
      </c>
      <c r="I31" s="34" t="s">
        <v>1348</v>
      </c>
      <c r="J31" s="34" t="s">
        <v>1350</v>
      </c>
    </row>
    <row r="32" spans="1:10" ht="24" customHeight="1">
      <c r="A32" s="34" t="s">
        <v>179</v>
      </c>
      <c r="B32" s="33" t="s">
        <v>37</v>
      </c>
      <c r="C32" s="33" t="s">
        <v>180</v>
      </c>
      <c r="D32" s="33" t="s">
        <v>427</v>
      </c>
      <c r="E32" s="35" t="s">
        <v>177</v>
      </c>
      <c r="F32" s="34" t="s">
        <v>207</v>
      </c>
      <c r="G32" s="34" t="s">
        <v>1349</v>
      </c>
      <c r="H32" s="34" t="s">
        <v>1349</v>
      </c>
      <c r="I32" s="34" t="s">
        <v>1348</v>
      </c>
      <c r="J32" s="34" t="s">
        <v>1347</v>
      </c>
    </row>
    <row r="33" spans="1:10" ht="24" customHeight="1">
      <c r="A33" s="34" t="s">
        <v>172</v>
      </c>
      <c r="B33" s="33" t="s">
        <v>37</v>
      </c>
      <c r="C33" s="33" t="s">
        <v>173</v>
      </c>
      <c r="D33" s="33" t="s">
        <v>427</v>
      </c>
      <c r="E33" s="35" t="s">
        <v>39</v>
      </c>
      <c r="F33" s="34" t="s">
        <v>213</v>
      </c>
      <c r="G33" s="34" t="s">
        <v>1346</v>
      </c>
      <c r="H33" s="34" t="s">
        <v>1345</v>
      </c>
      <c r="I33" s="34" t="s">
        <v>1344</v>
      </c>
      <c r="J33" s="34" t="s">
        <v>1343</v>
      </c>
    </row>
    <row r="34" spans="1:10" ht="39" customHeight="1">
      <c r="A34" s="34" t="s">
        <v>141</v>
      </c>
      <c r="B34" s="33" t="s">
        <v>23</v>
      </c>
      <c r="C34" s="33" t="s">
        <v>142</v>
      </c>
      <c r="D34" s="33" t="s">
        <v>407</v>
      </c>
      <c r="E34" s="35" t="s">
        <v>55</v>
      </c>
      <c r="F34" s="34" t="s">
        <v>227</v>
      </c>
      <c r="G34" s="34" t="s">
        <v>1342</v>
      </c>
      <c r="H34" s="34" t="s">
        <v>1341</v>
      </c>
      <c r="I34" s="34" t="s">
        <v>1340</v>
      </c>
      <c r="J34" s="34" t="s">
        <v>1339</v>
      </c>
    </row>
    <row r="35" spans="1:10" ht="25.95" customHeight="1">
      <c r="A35" s="34" t="s">
        <v>99</v>
      </c>
      <c r="B35" s="33" t="s">
        <v>37</v>
      </c>
      <c r="C35" s="33" t="s">
        <v>100</v>
      </c>
      <c r="D35" s="33" t="s">
        <v>532</v>
      </c>
      <c r="E35" s="35" t="s">
        <v>39</v>
      </c>
      <c r="F35" s="34" t="s">
        <v>207</v>
      </c>
      <c r="G35" s="34" t="s">
        <v>1338</v>
      </c>
      <c r="H35" s="34" t="s">
        <v>1338</v>
      </c>
      <c r="I35" s="34" t="s">
        <v>1337</v>
      </c>
      <c r="J35" s="34" t="s">
        <v>1336</v>
      </c>
    </row>
    <row r="36" spans="1:10" ht="39" customHeight="1">
      <c r="A36" s="34" t="s">
        <v>107</v>
      </c>
      <c r="B36" s="33" t="s">
        <v>23</v>
      </c>
      <c r="C36" s="33" t="s">
        <v>108</v>
      </c>
      <c r="D36" s="33" t="s">
        <v>532</v>
      </c>
      <c r="E36" s="35" t="s">
        <v>39</v>
      </c>
      <c r="F36" s="34" t="s">
        <v>207</v>
      </c>
      <c r="G36" s="34" t="s">
        <v>1335</v>
      </c>
      <c r="H36" s="34" t="s">
        <v>1335</v>
      </c>
      <c r="I36" s="34" t="s">
        <v>1334</v>
      </c>
      <c r="J36" s="34" t="s">
        <v>1333</v>
      </c>
    </row>
    <row r="37" spans="1:10" ht="25.95" customHeight="1">
      <c r="A37" s="34" t="s">
        <v>102</v>
      </c>
      <c r="B37" s="33" t="s">
        <v>37</v>
      </c>
      <c r="C37" s="33" t="s">
        <v>103</v>
      </c>
      <c r="D37" s="33" t="s">
        <v>532</v>
      </c>
      <c r="E37" s="35" t="s">
        <v>39</v>
      </c>
      <c r="F37" s="34" t="s">
        <v>207</v>
      </c>
      <c r="G37" s="34" t="s">
        <v>1332</v>
      </c>
      <c r="H37" s="34" t="s">
        <v>1332</v>
      </c>
      <c r="I37" s="34" t="s">
        <v>1331</v>
      </c>
      <c r="J37" s="34" t="s">
        <v>1330</v>
      </c>
    </row>
    <row r="38" spans="1:10" ht="25.95" customHeight="1">
      <c r="A38" s="34" t="s">
        <v>150</v>
      </c>
      <c r="B38" s="33" t="s">
        <v>37</v>
      </c>
      <c r="C38" s="33" t="s">
        <v>151</v>
      </c>
      <c r="D38" s="33" t="s">
        <v>407</v>
      </c>
      <c r="E38" s="35" t="s">
        <v>39</v>
      </c>
      <c r="F38" s="34" t="s">
        <v>213</v>
      </c>
      <c r="G38" s="34" t="s">
        <v>1329</v>
      </c>
      <c r="H38" s="34" t="s">
        <v>1328</v>
      </c>
      <c r="I38" s="34" t="s">
        <v>1321</v>
      </c>
      <c r="J38" s="34" t="s">
        <v>1327</v>
      </c>
    </row>
    <row r="39" spans="1:10" ht="39" customHeight="1">
      <c r="A39" s="34" t="s">
        <v>144</v>
      </c>
      <c r="B39" s="33" t="s">
        <v>23</v>
      </c>
      <c r="C39" s="33" t="s">
        <v>145</v>
      </c>
      <c r="D39" s="33" t="s">
        <v>407</v>
      </c>
      <c r="E39" s="35" t="s">
        <v>55</v>
      </c>
      <c r="F39" s="34" t="s">
        <v>225</v>
      </c>
      <c r="G39" s="34" t="s">
        <v>1326</v>
      </c>
      <c r="H39" s="34" t="s">
        <v>1325</v>
      </c>
      <c r="I39" s="34" t="s">
        <v>1321</v>
      </c>
      <c r="J39" s="34" t="s">
        <v>1324</v>
      </c>
    </row>
    <row r="40" spans="1:10" ht="25.95" customHeight="1">
      <c r="A40" s="34" t="s">
        <v>86</v>
      </c>
      <c r="B40" s="33" t="s">
        <v>23</v>
      </c>
      <c r="C40" s="33" t="s">
        <v>87</v>
      </c>
      <c r="D40" s="33" t="s">
        <v>594</v>
      </c>
      <c r="E40" s="35" t="s">
        <v>88</v>
      </c>
      <c r="F40" s="34" t="s">
        <v>253</v>
      </c>
      <c r="G40" s="34" t="s">
        <v>1323</v>
      </c>
      <c r="H40" s="34" t="s">
        <v>1322</v>
      </c>
      <c r="I40" s="34" t="s">
        <v>1321</v>
      </c>
      <c r="J40" s="34" t="s">
        <v>1320</v>
      </c>
    </row>
    <row r="41" spans="1:10" ht="25.95" customHeight="1">
      <c r="A41" s="34" t="s">
        <v>83</v>
      </c>
      <c r="B41" s="33" t="s">
        <v>23</v>
      </c>
      <c r="C41" s="33" t="s">
        <v>84</v>
      </c>
      <c r="D41" s="33" t="s">
        <v>499</v>
      </c>
      <c r="E41" s="35" t="s">
        <v>39</v>
      </c>
      <c r="F41" s="34" t="s">
        <v>207</v>
      </c>
      <c r="G41" s="34" t="s">
        <v>1319</v>
      </c>
      <c r="H41" s="34" t="s">
        <v>1319</v>
      </c>
      <c r="I41" s="34" t="s">
        <v>1318</v>
      </c>
      <c r="J41" s="34" t="s">
        <v>1317</v>
      </c>
    </row>
    <row r="42" spans="1:10" ht="25.95" customHeight="1">
      <c r="A42" s="34" t="s">
        <v>68</v>
      </c>
      <c r="B42" s="33" t="s">
        <v>23</v>
      </c>
      <c r="C42" s="33" t="s">
        <v>69</v>
      </c>
      <c r="D42" s="33" t="s">
        <v>499</v>
      </c>
      <c r="E42" s="35" t="s">
        <v>39</v>
      </c>
      <c r="F42" s="34" t="s">
        <v>207</v>
      </c>
      <c r="G42" s="34" t="s">
        <v>1316</v>
      </c>
      <c r="H42" s="34" t="s">
        <v>1316</v>
      </c>
      <c r="I42" s="34" t="s">
        <v>1315</v>
      </c>
      <c r="J42" s="34" t="s">
        <v>1314</v>
      </c>
    </row>
    <row r="43" spans="1:10" ht="39" customHeight="1">
      <c r="A43" s="34" t="s">
        <v>71</v>
      </c>
      <c r="B43" s="33" t="s">
        <v>23</v>
      </c>
      <c r="C43" s="33" t="s">
        <v>72</v>
      </c>
      <c r="D43" s="33" t="s">
        <v>532</v>
      </c>
      <c r="E43" s="35" t="s">
        <v>39</v>
      </c>
      <c r="F43" s="34" t="s">
        <v>207</v>
      </c>
      <c r="G43" s="34" t="s">
        <v>1313</v>
      </c>
      <c r="H43" s="34" t="s">
        <v>1313</v>
      </c>
      <c r="I43" s="34" t="s">
        <v>1312</v>
      </c>
      <c r="J43" s="34" t="s">
        <v>1311</v>
      </c>
    </row>
    <row r="44" spans="1:10" ht="39" customHeight="1">
      <c r="A44" s="34" t="s">
        <v>147</v>
      </c>
      <c r="B44" s="33" t="s">
        <v>23</v>
      </c>
      <c r="C44" s="33" t="s">
        <v>148</v>
      </c>
      <c r="D44" s="33" t="s">
        <v>407</v>
      </c>
      <c r="E44" s="35" t="s">
        <v>39</v>
      </c>
      <c r="F44" s="34" t="s">
        <v>223</v>
      </c>
      <c r="G44" s="34" t="s">
        <v>1310</v>
      </c>
      <c r="H44" s="34" t="s">
        <v>1309</v>
      </c>
      <c r="I44" s="34" t="s">
        <v>698</v>
      </c>
      <c r="J44" s="34" t="s">
        <v>1308</v>
      </c>
    </row>
    <row r="45" spans="1:10" ht="24" customHeight="1">
      <c r="A45" s="34" t="s">
        <v>113</v>
      </c>
      <c r="B45" s="33" t="s">
        <v>37</v>
      </c>
      <c r="C45" s="33" t="s">
        <v>114</v>
      </c>
      <c r="D45" s="33" t="s">
        <v>427</v>
      </c>
      <c r="E45" s="35" t="s">
        <v>39</v>
      </c>
      <c r="F45" s="34" t="s">
        <v>243</v>
      </c>
      <c r="G45" s="34" t="s">
        <v>1307</v>
      </c>
      <c r="H45" s="34" t="s">
        <v>1306</v>
      </c>
      <c r="I45" s="34" t="s">
        <v>698</v>
      </c>
      <c r="J45" s="34" t="s">
        <v>1305</v>
      </c>
    </row>
    <row r="46" spans="1:10" ht="24" customHeight="1">
      <c r="A46" s="34" t="s">
        <v>77</v>
      </c>
      <c r="B46" s="33" t="s">
        <v>37</v>
      </c>
      <c r="C46" s="33" t="s">
        <v>78</v>
      </c>
      <c r="D46" s="33" t="s">
        <v>427</v>
      </c>
      <c r="E46" s="35" t="s">
        <v>39</v>
      </c>
      <c r="F46" s="34" t="s">
        <v>207</v>
      </c>
      <c r="G46" s="34" t="s">
        <v>1304</v>
      </c>
      <c r="H46" s="34" t="s">
        <v>1304</v>
      </c>
      <c r="I46" s="34" t="s">
        <v>1303</v>
      </c>
      <c r="J46" s="34" t="s">
        <v>1302</v>
      </c>
    </row>
    <row r="47" spans="1:10" ht="25.95" customHeight="1">
      <c r="A47" s="34" t="s">
        <v>80</v>
      </c>
      <c r="B47" s="33" t="s">
        <v>37</v>
      </c>
      <c r="C47" s="33" t="s">
        <v>81</v>
      </c>
      <c r="D47" s="33" t="s">
        <v>427</v>
      </c>
      <c r="E47" s="35" t="s">
        <v>39</v>
      </c>
      <c r="F47" s="34" t="s">
        <v>207</v>
      </c>
      <c r="G47" s="34" t="s">
        <v>1301</v>
      </c>
      <c r="H47" s="34" t="s">
        <v>1301</v>
      </c>
      <c r="I47" s="34" t="s">
        <v>1298</v>
      </c>
      <c r="J47" s="34" t="s">
        <v>1300</v>
      </c>
    </row>
    <row r="48" spans="1:10" ht="24" customHeight="1">
      <c r="A48" s="34" t="s">
        <v>74</v>
      </c>
      <c r="B48" s="33" t="s">
        <v>37</v>
      </c>
      <c r="C48" s="33" t="s">
        <v>75</v>
      </c>
      <c r="D48" s="33" t="s">
        <v>427</v>
      </c>
      <c r="E48" s="35" t="s">
        <v>39</v>
      </c>
      <c r="F48" s="34" t="s">
        <v>207</v>
      </c>
      <c r="G48" s="34" t="s">
        <v>1299</v>
      </c>
      <c r="H48" s="34" t="s">
        <v>1299</v>
      </c>
      <c r="I48" s="34" t="s">
        <v>1298</v>
      </c>
      <c r="J48" s="34" t="s">
        <v>1297</v>
      </c>
    </row>
    <row r="49" spans="1:10" ht="24" customHeight="1">
      <c r="A49" s="34" t="s">
        <v>63</v>
      </c>
      <c r="B49" s="33" t="s">
        <v>37</v>
      </c>
      <c r="C49" s="33" t="s">
        <v>64</v>
      </c>
      <c r="D49" s="33" t="s">
        <v>427</v>
      </c>
      <c r="E49" s="35" t="s">
        <v>39</v>
      </c>
      <c r="F49" s="34" t="s">
        <v>207</v>
      </c>
      <c r="G49" s="34" t="s">
        <v>1296</v>
      </c>
      <c r="H49" s="34" t="s">
        <v>1296</v>
      </c>
      <c r="I49" s="34" t="s">
        <v>704</v>
      </c>
      <c r="J49" s="34" t="s">
        <v>1295</v>
      </c>
    </row>
    <row r="50" spans="1:10">
      <c r="A50" s="32"/>
      <c r="B50" s="32"/>
      <c r="C50" s="32"/>
      <c r="D50" s="32"/>
      <c r="E50" s="32"/>
      <c r="F50" s="32"/>
      <c r="G50" s="32"/>
      <c r="H50" s="32"/>
      <c r="I50" s="32"/>
      <c r="J50" s="32"/>
    </row>
    <row r="51" spans="1:10">
      <c r="A51" s="212"/>
      <c r="B51" s="212"/>
      <c r="C51" s="212"/>
      <c r="D51" s="216"/>
      <c r="E51" s="215"/>
      <c r="F51" s="214" t="s">
        <v>198</v>
      </c>
      <c r="G51" s="212"/>
      <c r="H51" s="213">
        <v>366005.19</v>
      </c>
      <c r="I51" s="212"/>
      <c r="J51" s="212"/>
    </row>
    <row r="52" spans="1:10">
      <c r="A52" s="212"/>
      <c r="B52" s="212"/>
      <c r="C52" s="212"/>
      <c r="D52" s="216"/>
      <c r="E52" s="215"/>
      <c r="F52" s="214" t="s">
        <v>199</v>
      </c>
      <c r="G52" s="212"/>
      <c r="H52" s="213">
        <v>71222.210000000006</v>
      </c>
      <c r="I52" s="212"/>
      <c r="J52" s="212"/>
    </row>
    <row r="53" spans="1:10">
      <c r="A53" s="212"/>
      <c r="B53" s="212"/>
      <c r="C53" s="212"/>
      <c r="D53" s="216"/>
      <c r="E53" s="215"/>
      <c r="F53" s="214" t="s">
        <v>200</v>
      </c>
      <c r="G53" s="212"/>
      <c r="H53" s="213">
        <v>437227.4</v>
      </c>
      <c r="I53" s="212"/>
      <c r="J53" s="212"/>
    </row>
    <row r="54" spans="1:10" ht="60" customHeight="1">
      <c r="A54" s="31"/>
      <c r="B54" s="31"/>
      <c r="C54" s="31"/>
      <c r="D54" s="31"/>
      <c r="E54" s="31"/>
      <c r="F54" s="31"/>
      <c r="G54" s="31"/>
      <c r="H54" s="31"/>
      <c r="I54" s="31"/>
      <c r="J54" s="31"/>
    </row>
    <row r="55" spans="1:10" ht="70.05" customHeight="1">
      <c r="A55" s="30" t="s">
        <v>201</v>
      </c>
      <c r="B55" s="20"/>
      <c r="C55" s="20"/>
      <c r="D55" s="20"/>
      <c r="E55" s="20"/>
      <c r="F55" s="20"/>
      <c r="G55" s="20"/>
      <c r="H55" s="20"/>
      <c r="I55" s="20"/>
      <c r="J55" s="20"/>
    </row>
  </sheetData>
  <mergeCells count="15">
    <mergeCell ref="E1:G1"/>
    <mergeCell ref="H1:J1"/>
    <mergeCell ref="E2:G2"/>
    <mergeCell ref="H2:J2"/>
    <mergeCell ref="A3:J3"/>
    <mergeCell ref="A53:C53"/>
    <mergeCell ref="F53:G53"/>
    <mergeCell ref="H53:J53"/>
    <mergeCell ref="A55:J55"/>
    <mergeCell ref="A51:C51"/>
    <mergeCell ref="F51:G51"/>
    <mergeCell ref="H51:J51"/>
    <mergeCell ref="A52:C52"/>
    <mergeCell ref="F52:G52"/>
    <mergeCell ref="H52:J52"/>
  </mergeCells>
  <pageMargins left="0.5" right="0.5" top="1" bottom="1" header="0.5" footer="0.5"/>
  <pageSetup paperSize="9" fitToHeight="0" orientation="landscape"/>
  <headerFooter>
    <oddHeader>&amp;L &amp;CCON CRET CONSTRUÇÕES
CNPJ: 31.636.088/0001-66 &amp;R</oddHeader>
    <oddFooter>&amp;L &amp;CQuadra 2 Conjunto A LOTE 20 SALA 101 - Setor Sul (Gama) - Brasília / DF
 / contato@concretincendio.com.br &amp;R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B78653-B0CA-4462-8802-896A83E8FA79}">
  <dimension ref="A1:G70"/>
  <sheetViews>
    <sheetView showOutlineSymbols="0" showWhiteSpace="0" topLeftCell="A58" workbookViewId="0">
      <selection activeCell="I59" sqref="I59"/>
    </sheetView>
  </sheetViews>
  <sheetFormatPr defaultRowHeight="13.8"/>
  <cols>
    <col min="1" max="1" width="20" bestFit="1" customWidth="1"/>
    <col min="2" max="2" width="60" bestFit="1" customWidth="1"/>
    <col min="3" max="3" width="20" bestFit="1" customWidth="1"/>
    <col min="4" max="30" width="12" bestFit="1" customWidth="1"/>
  </cols>
  <sheetData>
    <row r="1" spans="1:7">
      <c r="A1" s="45"/>
      <c r="B1" s="45" t="s">
        <v>0</v>
      </c>
      <c r="C1" s="45" t="s">
        <v>1</v>
      </c>
      <c r="D1" s="242" t="s">
        <v>2</v>
      </c>
      <c r="E1" s="242"/>
      <c r="F1" s="242" t="s">
        <v>3</v>
      </c>
      <c r="G1" s="242"/>
    </row>
    <row r="2" spans="1:7" ht="94.95" customHeight="1">
      <c r="A2" s="43"/>
      <c r="B2" s="44" t="s">
        <v>204</v>
      </c>
      <c r="C2" s="43" t="s">
        <v>4</v>
      </c>
      <c r="D2" s="214" t="s">
        <v>203</v>
      </c>
      <c r="E2" s="214"/>
      <c r="F2" s="214" t="s">
        <v>202</v>
      </c>
      <c r="G2" s="214"/>
    </row>
    <row r="3" spans="1:7">
      <c r="A3" s="42" t="s">
        <v>1598</v>
      </c>
      <c r="B3" s="20"/>
      <c r="C3" s="20"/>
      <c r="D3" s="20"/>
      <c r="E3" s="20"/>
      <c r="F3" s="20"/>
      <c r="G3" s="20"/>
    </row>
    <row r="4" spans="1:7">
      <c r="A4" s="39" t="s">
        <v>6</v>
      </c>
      <c r="B4" s="39" t="s">
        <v>9</v>
      </c>
      <c r="C4" s="40" t="s">
        <v>1597</v>
      </c>
      <c r="D4" s="40" t="s">
        <v>1596</v>
      </c>
      <c r="E4" s="40" t="s">
        <v>1595</v>
      </c>
      <c r="F4" s="40" t="s">
        <v>1594</v>
      </c>
    </row>
    <row r="5" spans="1:7" ht="27" thickBot="1">
      <c r="A5" s="36" t="s">
        <v>19</v>
      </c>
      <c r="B5" s="36" t="s">
        <v>20</v>
      </c>
      <c r="C5" s="37" t="s">
        <v>1593</v>
      </c>
      <c r="D5" s="246" t="s">
        <v>1592</v>
      </c>
      <c r="E5" s="246" t="s">
        <v>1591</v>
      </c>
      <c r="F5" s="246" t="s">
        <v>1590</v>
      </c>
    </row>
    <row r="6" spans="1:7" ht="27.6" thickTop="1" thickBot="1">
      <c r="A6" s="33" t="s">
        <v>21</v>
      </c>
      <c r="B6" s="33" t="s">
        <v>24</v>
      </c>
      <c r="C6" s="34" t="s">
        <v>1589</v>
      </c>
      <c r="D6" s="245" t="s">
        <v>1588</v>
      </c>
      <c r="E6" s="245" t="s">
        <v>1588</v>
      </c>
      <c r="F6" s="245" t="s">
        <v>1587</v>
      </c>
    </row>
    <row r="7" spans="1:7" ht="27.6" thickTop="1" thickBot="1">
      <c r="A7" s="33" t="s">
        <v>26</v>
      </c>
      <c r="B7" s="33" t="s">
        <v>28</v>
      </c>
      <c r="C7" s="34" t="s">
        <v>1586</v>
      </c>
      <c r="D7" s="245" t="s">
        <v>1585</v>
      </c>
      <c r="E7" s="245" t="s">
        <v>1585</v>
      </c>
      <c r="F7" s="245" t="s">
        <v>1584</v>
      </c>
    </row>
    <row r="8" spans="1:7" ht="27.6" thickTop="1" thickBot="1">
      <c r="A8" s="36" t="s">
        <v>29</v>
      </c>
      <c r="B8" s="36" t="s">
        <v>30</v>
      </c>
      <c r="C8" s="37" t="s">
        <v>1583</v>
      </c>
      <c r="D8" s="246" t="s">
        <v>1582</v>
      </c>
      <c r="E8" s="246" t="s">
        <v>1581</v>
      </c>
      <c r="F8" s="246" t="s">
        <v>1580</v>
      </c>
    </row>
    <row r="9" spans="1:7" ht="27.6" thickTop="1" thickBot="1">
      <c r="A9" s="33" t="s">
        <v>31</v>
      </c>
      <c r="B9" s="33" t="s">
        <v>33</v>
      </c>
      <c r="C9" s="34" t="s">
        <v>1579</v>
      </c>
      <c r="D9" s="245" t="s">
        <v>1579</v>
      </c>
      <c r="E9" s="34" t="s">
        <v>697</v>
      </c>
      <c r="F9" s="34" t="s">
        <v>697</v>
      </c>
    </row>
    <row r="10" spans="1:7" ht="27.6" thickTop="1" thickBot="1">
      <c r="A10" s="33" t="s">
        <v>35</v>
      </c>
      <c r="B10" s="33" t="s">
        <v>38</v>
      </c>
      <c r="C10" s="34" t="s">
        <v>1578</v>
      </c>
      <c r="D10" s="245" t="s">
        <v>1576</v>
      </c>
      <c r="E10" s="245" t="s">
        <v>1577</v>
      </c>
      <c r="F10" s="245" t="s">
        <v>1576</v>
      </c>
    </row>
    <row r="11" spans="1:7" ht="27.6" thickTop="1" thickBot="1">
      <c r="A11" s="33" t="s">
        <v>40</v>
      </c>
      <c r="B11" s="33" t="s">
        <v>42</v>
      </c>
      <c r="C11" s="34" t="s">
        <v>1575</v>
      </c>
      <c r="D11" s="245" t="s">
        <v>1574</v>
      </c>
      <c r="E11" s="245" t="s">
        <v>1573</v>
      </c>
      <c r="F11" s="245" t="s">
        <v>1573</v>
      </c>
    </row>
    <row r="12" spans="1:7" ht="27.6" thickTop="1" thickBot="1">
      <c r="A12" s="33" t="s">
        <v>44</v>
      </c>
      <c r="B12" s="33" t="s">
        <v>46</v>
      </c>
      <c r="C12" s="34" t="s">
        <v>1572</v>
      </c>
      <c r="D12" s="245" t="s">
        <v>1571</v>
      </c>
      <c r="E12" s="245" t="s">
        <v>1570</v>
      </c>
      <c r="F12" s="34" t="s">
        <v>697</v>
      </c>
    </row>
    <row r="13" spans="1:7" ht="27.6" thickTop="1" thickBot="1">
      <c r="A13" s="36" t="s">
        <v>48</v>
      </c>
      <c r="B13" s="36" t="s">
        <v>49</v>
      </c>
      <c r="C13" s="37" t="s">
        <v>1569</v>
      </c>
      <c r="D13" s="246" t="s">
        <v>1568</v>
      </c>
      <c r="E13" s="246" t="s">
        <v>1567</v>
      </c>
      <c r="F13" s="246" t="s">
        <v>1566</v>
      </c>
    </row>
    <row r="14" spans="1:7" ht="27.6" thickTop="1" thickBot="1">
      <c r="A14" s="36" t="s">
        <v>50</v>
      </c>
      <c r="B14" s="36" t="s">
        <v>51</v>
      </c>
      <c r="C14" s="37" t="s">
        <v>1565</v>
      </c>
      <c r="D14" s="246" t="s">
        <v>1564</v>
      </c>
      <c r="E14" s="246" t="s">
        <v>1563</v>
      </c>
      <c r="F14" s="246" t="s">
        <v>1562</v>
      </c>
    </row>
    <row r="15" spans="1:7" ht="40.799999999999997" thickTop="1" thickBot="1">
      <c r="A15" s="33" t="s">
        <v>52</v>
      </c>
      <c r="B15" s="33" t="s">
        <v>54</v>
      </c>
      <c r="C15" s="34" t="s">
        <v>1561</v>
      </c>
      <c r="D15" s="245" t="s">
        <v>1560</v>
      </c>
      <c r="E15" s="245" t="s">
        <v>1559</v>
      </c>
      <c r="F15" s="245" t="s">
        <v>1558</v>
      </c>
    </row>
    <row r="16" spans="1:7" ht="54" thickTop="1" thickBot="1">
      <c r="A16" s="33" t="s">
        <v>56</v>
      </c>
      <c r="B16" s="33" t="s">
        <v>58</v>
      </c>
      <c r="C16" s="34" t="s">
        <v>1557</v>
      </c>
      <c r="D16" s="34" t="s">
        <v>697</v>
      </c>
      <c r="E16" s="245" t="s">
        <v>1556</v>
      </c>
      <c r="F16" s="245" t="s">
        <v>1556</v>
      </c>
    </row>
    <row r="17" spans="1:6" ht="27.6" thickTop="1" thickBot="1">
      <c r="A17" s="33" t="s">
        <v>59</v>
      </c>
      <c r="B17" s="33" t="s">
        <v>61</v>
      </c>
      <c r="C17" s="34" t="s">
        <v>1555</v>
      </c>
      <c r="D17" s="34" t="s">
        <v>697</v>
      </c>
      <c r="E17" s="34" t="s">
        <v>697</v>
      </c>
      <c r="F17" s="245" t="s">
        <v>1555</v>
      </c>
    </row>
    <row r="18" spans="1:6" ht="27.6" thickTop="1" thickBot="1">
      <c r="A18" s="33" t="s">
        <v>62</v>
      </c>
      <c r="B18" s="33" t="s">
        <v>64</v>
      </c>
      <c r="C18" s="34" t="s">
        <v>1554</v>
      </c>
      <c r="D18" s="34" t="s">
        <v>697</v>
      </c>
      <c r="E18" s="34" t="s">
        <v>697</v>
      </c>
      <c r="F18" s="245" t="s">
        <v>1554</v>
      </c>
    </row>
    <row r="19" spans="1:6" ht="27.6" thickTop="1" thickBot="1">
      <c r="A19" s="36" t="s">
        <v>65</v>
      </c>
      <c r="B19" s="36" t="s">
        <v>66</v>
      </c>
      <c r="C19" s="37" t="s">
        <v>1553</v>
      </c>
      <c r="D19" s="246" t="s">
        <v>1552</v>
      </c>
      <c r="E19" s="246" t="s">
        <v>1551</v>
      </c>
      <c r="F19" s="246" t="s">
        <v>1550</v>
      </c>
    </row>
    <row r="20" spans="1:6" ht="27.6" thickTop="1" thickBot="1">
      <c r="A20" s="33" t="s">
        <v>67</v>
      </c>
      <c r="B20" s="33" t="s">
        <v>69</v>
      </c>
      <c r="C20" s="34" t="s">
        <v>1549</v>
      </c>
      <c r="D20" s="245" t="s">
        <v>1548</v>
      </c>
      <c r="E20" s="245" t="s">
        <v>1548</v>
      </c>
      <c r="F20" s="245" t="s">
        <v>1547</v>
      </c>
    </row>
    <row r="21" spans="1:6" ht="27.6" thickTop="1" thickBot="1">
      <c r="A21" s="33" t="s">
        <v>70</v>
      </c>
      <c r="B21" s="33" t="s">
        <v>72</v>
      </c>
      <c r="C21" s="34" t="s">
        <v>1546</v>
      </c>
      <c r="D21" s="34" t="s">
        <v>697</v>
      </c>
      <c r="E21" s="34" t="s">
        <v>697</v>
      </c>
      <c r="F21" s="245" t="s">
        <v>1546</v>
      </c>
    </row>
    <row r="22" spans="1:6" ht="27.6" thickTop="1" thickBot="1">
      <c r="A22" s="33" t="s">
        <v>73</v>
      </c>
      <c r="B22" s="33" t="s">
        <v>75</v>
      </c>
      <c r="C22" s="34" t="s">
        <v>1545</v>
      </c>
      <c r="D22" s="34" t="s">
        <v>697</v>
      </c>
      <c r="E22" s="34" t="s">
        <v>697</v>
      </c>
      <c r="F22" s="245" t="s">
        <v>1545</v>
      </c>
    </row>
    <row r="23" spans="1:6" ht="27.6" thickTop="1" thickBot="1">
      <c r="A23" s="33" t="s">
        <v>76</v>
      </c>
      <c r="B23" s="33" t="s">
        <v>78</v>
      </c>
      <c r="C23" s="34" t="s">
        <v>1544</v>
      </c>
      <c r="D23" s="34" t="s">
        <v>697</v>
      </c>
      <c r="E23" s="34" t="s">
        <v>697</v>
      </c>
      <c r="F23" s="245" t="s">
        <v>1544</v>
      </c>
    </row>
    <row r="24" spans="1:6" ht="27.6" thickTop="1" thickBot="1">
      <c r="A24" s="33" t="s">
        <v>79</v>
      </c>
      <c r="B24" s="33" t="s">
        <v>81</v>
      </c>
      <c r="C24" s="34" t="s">
        <v>1543</v>
      </c>
      <c r="D24" s="34" t="s">
        <v>697</v>
      </c>
      <c r="E24" s="34" t="s">
        <v>697</v>
      </c>
      <c r="F24" s="245" t="s">
        <v>1543</v>
      </c>
    </row>
    <row r="25" spans="1:6" ht="27.6" thickTop="1" thickBot="1">
      <c r="A25" s="33" t="s">
        <v>82</v>
      </c>
      <c r="B25" s="33" t="s">
        <v>84</v>
      </c>
      <c r="C25" s="34" t="s">
        <v>1542</v>
      </c>
      <c r="D25" s="34" t="s">
        <v>697</v>
      </c>
      <c r="E25" s="34" t="s">
        <v>697</v>
      </c>
      <c r="F25" s="245" t="s">
        <v>1542</v>
      </c>
    </row>
    <row r="26" spans="1:6" ht="27.6" thickTop="1" thickBot="1">
      <c r="A26" s="33" t="s">
        <v>85</v>
      </c>
      <c r="B26" s="33" t="s">
        <v>87</v>
      </c>
      <c r="C26" s="34" t="s">
        <v>1541</v>
      </c>
      <c r="D26" s="245" t="s">
        <v>1541</v>
      </c>
      <c r="E26" s="34" t="s">
        <v>697</v>
      </c>
      <c r="F26" s="34" t="s">
        <v>697</v>
      </c>
    </row>
    <row r="27" spans="1:6" ht="40.799999999999997" thickTop="1" thickBot="1">
      <c r="A27" s="33" t="s">
        <v>89</v>
      </c>
      <c r="B27" s="33" t="s">
        <v>91</v>
      </c>
      <c r="C27" s="34" t="s">
        <v>1540</v>
      </c>
      <c r="D27" s="34" t="s">
        <v>697</v>
      </c>
      <c r="E27" s="34" t="s">
        <v>697</v>
      </c>
      <c r="F27" s="245" t="s">
        <v>1540</v>
      </c>
    </row>
    <row r="28" spans="1:6" ht="40.799999999999997" thickTop="1" thickBot="1">
      <c r="A28" s="33" t="s">
        <v>92</v>
      </c>
      <c r="B28" s="33" t="s">
        <v>54</v>
      </c>
      <c r="C28" s="34" t="s">
        <v>1539</v>
      </c>
      <c r="D28" s="245" t="s">
        <v>1538</v>
      </c>
      <c r="E28" s="245" t="s">
        <v>1538</v>
      </c>
      <c r="F28" s="34" t="s">
        <v>697</v>
      </c>
    </row>
    <row r="29" spans="1:6" ht="27.6" thickTop="1" thickBot="1">
      <c r="A29" s="36" t="s">
        <v>93</v>
      </c>
      <c r="B29" s="36" t="s">
        <v>94</v>
      </c>
      <c r="C29" s="37" t="s">
        <v>1537</v>
      </c>
      <c r="D29" s="246" t="s">
        <v>1536</v>
      </c>
      <c r="E29" s="246" t="s">
        <v>1535</v>
      </c>
      <c r="F29" s="37" t="s">
        <v>697</v>
      </c>
    </row>
    <row r="30" spans="1:6" ht="40.799999999999997" thickTop="1" thickBot="1">
      <c r="A30" s="33" t="s">
        <v>95</v>
      </c>
      <c r="B30" s="33" t="s">
        <v>97</v>
      </c>
      <c r="C30" s="34" t="s">
        <v>1534</v>
      </c>
      <c r="D30" s="245" t="s">
        <v>1533</v>
      </c>
      <c r="E30" s="245" t="s">
        <v>1532</v>
      </c>
      <c r="F30" s="34" t="s">
        <v>697</v>
      </c>
    </row>
    <row r="31" spans="1:6" ht="27.6" thickTop="1" thickBot="1">
      <c r="A31" s="33" t="s">
        <v>98</v>
      </c>
      <c r="B31" s="33" t="s">
        <v>100</v>
      </c>
      <c r="C31" s="34" t="s">
        <v>1531</v>
      </c>
      <c r="D31" s="34" t="s">
        <v>697</v>
      </c>
      <c r="E31" s="245" t="s">
        <v>1531</v>
      </c>
      <c r="F31" s="34" t="s">
        <v>697</v>
      </c>
    </row>
    <row r="32" spans="1:6" ht="27.6" thickTop="1" thickBot="1">
      <c r="A32" s="33" t="s">
        <v>101</v>
      </c>
      <c r="B32" s="33" t="s">
        <v>103</v>
      </c>
      <c r="C32" s="34" t="s">
        <v>1530</v>
      </c>
      <c r="D32" s="245" t="s">
        <v>1529</v>
      </c>
      <c r="E32" s="245" t="s">
        <v>1528</v>
      </c>
      <c r="F32" s="34" t="s">
        <v>697</v>
      </c>
    </row>
    <row r="33" spans="1:6" ht="27.6" thickTop="1" thickBot="1">
      <c r="A33" s="36" t="s">
        <v>104</v>
      </c>
      <c r="B33" s="36" t="s">
        <v>105</v>
      </c>
      <c r="C33" s="37" t="s">
        <v>1527</v>
      </c>
      <c r="D33" s="246" t="s">
        <v>1526</v>
      </c>
      <c r="E33" s="246" t="s">
        <v>1525</v>
      </c>
      <c r="F33" s="37" t="s">
        <v>697</v>
      </c>
    </row>
    <row r="34" spans="1:6" ht="27.6" thickTop="1" thickBot="1">
      <c r="A34" s="33" t="s">
        <v>106</v>
      </c>
      <c r="B34" s="33" t="s">
        <v>108</v>
      </c>
      <c r="C34" s="34" t="s">
        <v>1524</v>
      </c>
      <c r="D34" s="34" t="s">
        <v>697</v>
      </c>
      <c r="E34" s="245" t="s">
        <v>1524</v>
      </c>
      <c r="F34" s="34" t="s">
        <v>697</v>
      </c>
    </row>
    <row r="35" spans="1:6" ht="27.6" thickTop="1" thickBot="1">
      <c r="A35" s="33" t="s">
        <v>109</v>
      </c>
      <c r="B35" s="33" t="s">
        <v>111</v>
      </c>
      <c r="C35" s="34" t="s">
        <v>1523</v>
      </c>
      <c r="D35" s="34" t="s">
        <v>697</v>
      </c>
      <c r="E35" s="245" t="s">
        <v>1523</v>
      </c>
      <c r="F35" s="34" t="s">
        <v>697</v>
      </c>
    </row>
    <row r="36" spans="1:6" ht="27.6" thickTop="1" thickBot="1">
      <c r="A36" s="33" t="s">
        <v>112</v>
      </c>
      <c r="B36" s="33" t="s">
        <v>114</v>
      </c>
      <c r="C36" s="34" t="s">
        <v>1522</v>
      </c>
      <c r="D36" s="245" t="s">
        <v>1522</v>
      </c>
      <c r="E36" s="34" t="s">
        <v>697</v>
      </c>
      <c r="F36" s="34" t="s">
        <v>697</v>
      </c>
    </row>
    <row r="37" spans="1:6" ht="27.6" thickTop="1" thickBot="1">
      <c r="A37" s="36" t="s">
        <v>115</v>
      </c>
      <c r="B37" s="36" t="s">
        <v>116</v>
      </c>
      <c r="C37" s="37" t="s">
        <v>1521</v>
      </c>
      <c r="D37" s="37" t="s">
        <v>697</v>
      </c>
      <c r="E37" s="246" t="s">
        <v>1520</v>
      </c>
      <c r="F37" s="246" t="s">
        <v>1520</v>
      </c>
    </row>
    <row r="38" spans="1:6" ht="27.6" thickTop="1" thickBot="1">
      <c r="A38" s="33" t="s">
        <v>117</v>
      </c>
      <c r="B38" s="33" t="s">
        <v>119</v>
      </c>
      <c r="C38" s="34" t="s">
        <v>1521</v>
      </c>
      <c r="D38" s="34" t="s">
        <v>697</v>
      </c>
      <c r="E38" s="245" t="s">
        <v>1520</v>
      </c>
      <c r="F38" s="245" t="s">
        <v>1520</v>
      </c>
    </row>
    <row r="39" spans="1:6" ht="27.6" thickTop="1" thickBot="1">
      <c r="A39" s="36" t="s">
        <v>120</v>
      </c>
      <c r="B39" s="36" t="s">
        <v>121</v>
      </c>
      <c r="C39" s="37" t="s">
        <v>1519</v>
      </c>
      <c r="D39" s="37" t="s">
        <v>697</v>
      </c>
      <c r="E39" s="246" t="s">
        <v>1518</v>
      </c>
      <c r="F39" s="246" t="s">
        <v>1518</v>
      </c>
    </row>
    <row r="40" spans="1:6" ht="27.6" thickTop="1" thickBot="1">
      <c r="A40" s="33" t="s">
        <v>122</v>
      </c>
      <c r="B40" s="33" t="s">
        <v>124</v>
      </c>
      <c r="C40" s="34" t="s">
        <v>1517</v>
      </c>
      <c r="D40" s="34" t="s">
        <v>697</v>
      </c>
      <c r="E40" s="245" t="s">
        <v>1516</v>
      </c>
      <c r="F40" s="245" t="s">
        <v>1516</v>
      </c>
    </row>
    <row r="41" spans="1:6" ht="27.6" thickTop="1" thickBot="1">
      <c r="A41" s="33" t="s">
        <v>125</v>
      </c>
      <c r="B41" s="33" t="s">
        <v>127</v>
      </c>
      <c r="C41" s="34" t="s">
        <v>1515</v>
      </c>
      <c r="D41" s="34" t="s">
        <v>697</v>
      </c>
      <c r="E41" s="245" t="s">
        <v>1514</v>
      </c>
      <c r="F41" s="245" t="s">
        <v>1514</v>
      </c>
    </row>
    <row r="42" spans="1:6" ht="27.6" thickTop="1" thickBot="1">
      <c r="A42" s="33" t="s">
        <v>129</v>
      </c>
      <c r="B42" s="33" t="s">
        <v>131</v>
      </c>
      <c r="C42" s="34" t="s">
        <v>1513</v>
      </c>
      <c r="D42" s="34" t="s">
        <v>697</v>
      </c>
      <c r="E42" s="245" t="s">
        <v>1512</v>
      </c>
      <c r="F42" s="245" t="s">
        <v>1512</v>
      </c>
    </row>
    <row r="43" spans="1:6" ht="27.6" thickTop="1" thickBot="1">
      <c r="A43" s="33" t="s">
        <v>132</v>
      </c>
      <c r="B43" s="33" t="s">
        <v>134</v>
      </c>
      <c r="C43" s="34" t="s">
        <v>1511</v>
      </c>
      <c r="D43" s="34" t="s">
        <v>697</v>
      </c>
      <c r="E43" s="245" t="s">
        <v>1510</v>
      </c>
      <c r="F43" s="245" t="s">
        <v>1510</v>
      </c>
    </row>
    <row r="44" spans="1:6" ht="27.6" thickTop="1" thickBot="1">
      <c r="A44" s="33" t="s">
        <v>135</v>
      </c>
      <c r="B44" s="33" t="s">
        <v>137</v>
      </c>
      <c r="C44" s="34" t="s">
        <v>1509</v>
      </c>
      <c r="D44" s="34" t="s">
        <v>697</v>
      </c>
      <c r="E44" s="245" t="s">
        <v>1508</v>
      </c>
      <c r="F44" s="245" t="s">
        <v>1508</v>
      </c>
    </row>
    <row r="45" spans="1:6" ht="27.6" thickTop="1" thickBot="1">
      <c r="A45" s="36" t="s">
        <v>138</v>
      </c>
      <c r="B45" s="36" t="s">
        <v>139</v>
      </c>
      <c r="C45" s="37" t="s">
        <v>1507</v>
      </c>
      <c r="D45" s="246" t="s">
        <v>1506</v>
      </c>
      <c r="E45" s="246" t="s">
        <v>1505</v>
      </c>
      <c r="F45" s="246" t="s">
        <v>1504</v>
      </c>
    </row>
    <row r="46" spans="1:6" ht="40.799999999999997" thickTop="1" thickBot="1">
      <c r="A46" s="33" t="s">
        <v>140</v>
      </c>
      <c r="B46" s="33" t="s">
        <v>142</v>
      </c>
      <c r="C46" s="34" t="s">
        <v>1503</v>
      </c>
      <c r="D46" s="245" t="s">
        <v>1502</v>
      </c>
      <c r="E46" s="245" t="s">
        <v>1501</v>
      </c>
      <c r="F46" s="34" t="s">
        <v>697</v>
      </c>
    </row>
    <row r="47" spans="1:6" ht="40.799999999999997" thickTop="1" thickBot="1">
      <c r="A47" s="33" t="s">
        <v>143</v>
      </c>
      <c r="B47" s="33" t="s">
        <v>145</v>
      </c>
      <c r="C47" s="34" t="s">
        <v>1500</v>
      </c>
      <c r="D47" s="245" t="s">
        <v>1499</v>
      </c>
      <c r="E47" s="245" t="s">
        <v>1498</v>
      </c>
      <c r="F47" s="34" t="s">
        <v>697</v>
      </c>
    </row>
    <row r="48" spans="1:6" ht="27.6" thickTop="1" thickBot="1">
      <c r="A48" s="33" t="s">
        <v>146</v>
      </c>
      <c r="B48" s="33" t="s">
        <v>148</v>
      </c>
      <c r="C48" s="34" t="s">
        <v>1497</v>
      </c>
      <c r="D48" s="34" t="s">
        <v>697</v>
      </c>
      <c r="E48" s="245" t="s">
        <v>1496</v>
      </c>
      <c r="F48" s="245" t="s">
        <v>1496</v>
      </c>
    </row>
    <row r="49" spans="1:6" ht="27.6" thickTop="1" thickBot="1">
      <c r="A49" s="33" t="s">
        <v>149</v>
      </c>
      <c r="B49" s="33" t="s">
        <v>151</v>
      </c>
      <c r="C49" s="34" t="s">
        <v>1495</v>
      </c>
      <c r="D49" s="34" t="s">
        <v>697</v>
      </c>
      <c r="E49" s="245" t="s">
        <v>1494</v>
      </c>
      <c r="F49" s="245" t="s">
        <v>1494</v>
      </c>
    </row>
    <row r="50" spans="1:6" ht="27.6" thickTop="1" thickBot="1">
      <c r="A50" s="36" t="s">
        <v>152</v>
      </c>
      <c r="B50" s="36" t="s">
        <v>153</v>
      </c>
      <c r="C50" s="37" t="s">
        <v>1493</v>
      </c>
      <c r="D50" s="246" t="s">
        <v>1492</v>
      </c>
      <c r="E50" s="246" t="s">
        <v>1491</v>
      </c>
      <c r="F50" s="37" t="s">
        <v>697</v>
      </c>
    </row>
    <row r="51" spans="1:6" ht="27.6" thickTop="1" thickBot="1">
      <c r="A51" s="33" t="s">
        <v>154</v>
      </c>
      <c r="B51" s="33" t="s">
        <v>156</v>
      </c>
      <c r="C51" s="34" t="s">
        <v>1490</v>
      </c>
      <c r="D51" s="245" t="s">
        <v>1489</v>
      </c>
      <c r="E51" s="245" t="s">
        <v>1489</v>
      </c>
      <c r="F51" s="34" t="s">
        <v>697</v>
      </c>
    </row>
    <row r="52" spans="1:6" ht="27.6" thickTop="1" thickBot="1">
      <c r="A52" s="33" t="s">
        <v>157</v>
      </c>
      <c r="B52" s="33" t="s">
        <v>159</v>
      </c>
      <c r="C52" s="34" t="s">
        <v>1488</v>
      </c>
      <c r="D52" s="34" t="s">
        <v>697</v>
      </c>
      <c r="E52" s="245" t="s">
        <v>1488</v>
      </c>
      <c r="F52" s="34" t="s">
        <v>697</v>
      </c>
    </row>
    <row r="53" spans="1:6" ht="27.6" thickTop="1" thickBot="1">
      <c r="A53" s="36" t="s">
        <v>160</v>
      </c>
      <c r="B53" s="36" t="s">
        <v>161</v>
      </c>
      <c r="C53" s="37" t="s">
        <v>1487</v>
      </c>
      <c r="D53" s="246" t="s">
        <v>1486</v>
      </c>
      <c r="E53" s="246" t="s">
        <v>1485</v>
      </c>
      <c r="F53" s="246" t="s">
        <v>1484</v>
      </c>
    </row>
    <row r="54" spans="1:6" ht="27.6" thickTop="1" thickBot="1">
      <c r="A54" s="33" t="s">
        <v>162</v>
      </c>
      <c r="B54" s="33" t="s">
        <v>164</v>
      </c>
      <c r="C54" s="34" t="s">
        <v>1483</v>
      </c>
      <c r="D54" s="245" t="s">
        <v>1482</v>
      </c>
      <c r="E54" s="245" t="s">
        <v>1481</v>
      </c>
      <c r="F54" s="245" t="s">
        <v>1480</v>
      </c>
    </row>
    <row r="55" spans="1:6" ht="54" thickTop="1" thickBot="1">
      <c r="A55" s="33" t="s">
        <v>165</v>
      </c>
      <c r="B55" s="33" t="s">
        <v>167</v>
      </c>
      <c r="C55" s="34" t="s">
        <v>1479</v>
      </c>
      <c r="D55" s="245" t="s">
        <v>1478</v>
      </c>
      <c r="E55" s="245" t="s">
        <v>1477</v>
      </c>
      <c r="F55" s="245" t="s">
        <v>1476</v>
      </c>
    </row>
    <row r="56" spans="1:6" ht="27.6" thickTop="1" thickBot="1">
      <c r="A56" s="33" t="s">
        <v>168</v>
      </c>
      <c r="B56" s="33" t="s">
        <v>170</v>
      </c>
      <c r="C56" s="34" t="s">
        <v>1475</v>
      </c>
      <c r="D56" s="245" t="s">
        <v>1475</v>
      </c>
      <c r="E56" s="34" t="s">
        <v>697</v>
      </c>
      <c r="F56" s="34" t="s">
        <v>697</v>
      </c>
    </row>
    <row r="57" spans="1:6" ht="27.6" thickTop="1" thickBot="1">
      <c r="A57" s="33" t="s">
        <v>171</v>
      </c>
      <c r="B57" s="33" t="s">
        <v>173</v>
      </c>
      <c r="C57" s="34" t="s">
        <v>1474</v>
      </c>
      <c r="D57" s="245" t="s">
        <v>1474</v>
      </c>
      <c r="E57" s="34" t="s">
        <v>697</v>
      </c>
      <c r="F57" s="34" t="s">
        <v>697</v>
      </c>
    </row>
    <row r="58" spans="1:6" ht="27.6" thickTop="1" thickBot="1">
      <c r="A58" s="33" t="s">
        <v>174</v>
      </c>
      <c r="B58" s="33" t="s">
        <v>176</v>
      </c>
      <c r="C58" s="34" t="s">
        <v>1473</v>
      </c>
      <c r="D58" s="245" t="s">
        <v>1472</v>
      </c>
      <c r="E58" s="245" t="s">
        <v>1472</v>
      </c>
      <c r="F58" s="34" t="s">
        <v>697</v>
      </c>
    </row>
    <row r="59" spans="1:6" ht="27.6" thickTop="1" thickBot="1">
      <c r="A59" s="33" t="s">
        <v>178</v>
      </c>
      <c r="B59" s="33" t="s">
        <v>180</v>
      </c>
      <c r="C59" s="34" t="s">
        <v>1471</v>
      </c>
      <c r="D59" s="34" t="s">
        <v>697</v>
      </c>
      <c r="E59" s="245" t="s">
        <v>1471</v>
      </c>
      <c r="F59" s="34" t="s">
        <v>697</v>
      </c>
    </row>
    <row r="60" spans="1:6" ht="27.6" thickTop="1" thickBot="1">
      <c r="A60" s="33" t="s">
        <v>181</v>
      </c>
      <c r="B60" s="33" t="s">
        <v>183</v>
      </c>
      <c r="C60" s="34" t="s">
        <v>1470</v>
      </c>
      <c r="D60" s="245" t="s">
        <v>1469</v>
      </c>
      <c r="E60" s="245" t="s">
        <v>1469</v>
      </c>
      <c r="F60" s="34" t="s">
        <v>697</v>
      </c>
    </row>
    <row r="61" spans="1:6" ht="27.6" thickTop="1" thickBot="1">
      <c r="A61" s="36" t="s">
        <v>184</v>
      </c>
      <c r="B61" s="36" t="s">
        <v>185</v>
      </c>
      <c r="C61" s="37" t="s">
        <v>1468</v>
      </c>
      <c r="D61" s="37" t="s">
        <v>697</v>
      </c>
      <c r="E61" s="246" t="s">
        <v>1467</v>
      </c>
      <c r="F61" s="246" t="s">
        <v>1466</v>
      </c>
    </row>
    <row r="62" spans="1:6" ht="27.6" thickTop="1" thickBot="1">
      <c r="A62" s="33" t="s">
        <v>186</v>
      </c>
      <c r="B62" s="33" t="s">
        <v>188</v>
      </c>
      <c r="C62" s="34" t="s">
        <v>1465</v>
      </c>
      <c r="D62" s="34" t="s">
        <v>697</v>
      </c>
      <c r="E62" s="34" t="s">
        <v>697</v>
      </c>
      <c r="F62" s="245" t="s">
        <v>1465</v>
      </c>
    </row>
    <row r="63" spans="1:6" ht="27.6" thickTop="1" thickBot="1">
      <c r="A63" s="33" t="s">
        <v>189</v>
      </c>
      <c r="B63" s="33" t="s">
        <v>191</v>
      </c>
      <c r="C63" s="34" t="s">
        <v>1464</v>
      </c>
      <c r="D63" s="34" t="s">
        <v>697</v>
      </c>
      <c r="E63" s="245" t="s">
        <v>1463</v>
      </c>
      <c r="F63" s="245" t="s">
        <v>1462</v>
      </c>
    </row>
    <row r="64" spans="1:6" ht="14.4" thickTop="1">
      <c r="A64" s="214" t="s">
        <v>1461</v>
      </c>
      <c r="B64" s="214"/>
      <c r="C64" s="43"/>
      <c r="D64" s="215" t="s">
        <v>1453</v>
      </c>
      <c r="E64" s="215" t="s">
        <v>1460</v>
      </c>
      <c r="F64" s="215" t="s">
        <v>1459</v>
      </c>
    </row>
    <row r="65" spans="1:7">
      <c r="A65" s="214" t="s">
        <v>1458</v>
      </c>
      <c r="B65" s="214"/>
      <c r="C65" s="43"/>
      <c r="D65" s="215" t="s">
        <v>1457</v>
      </c>
      <c r="E65" s="215" t="s">
        <v>1456</v>
      </c>
      <c r="F65" s="215" t="s">
        <v>1455</v>
      </c>
    </row>
    <row r="66" spans="1:7">
      <c r="A66" s="214" t="s">
        <v>1454</v>
      </c>
      <c r="B66" s="214"/>
      <c r="C66" s="43"/>
      <c r="D66" s="215" t="s">
        <v>1453</v>
      </c>
      <c r="E66" s="215" t="s">
        <v>1452</v>
      </c>
      <c r="F66" s="215" t="s">
        <v>1451</v>
      </c>
    </row>
    <row r="67" spans="1:7">
      <c r="A67" s="214" t="s">
        <v>1450</v>
      </c>
      <c r="B67" s="214"/>
      <c r="C67" s="43"/>
      <c r="D67" s="215" t="s">
        <v>1449</v>
      </c>
      <c r="E67" s="215" t="s">
        <v>1448</v>
      </c>
      <c r="F67" s="215" t="s">
        <v>197</v>
      </c>
    </row>
    <row r="68" spans="1:7">
      <c r="A68" s="32"/>
      <c r="B68" s="32"/>
      <c r="C68" s="32"/>
      <c r="D68" s="32"/>
      <c r="E68" s="32"/>
      <c r="F68" s="32"/>
      <c r="G68" s="32"/>
    </row>
    <row r="69" spans="1:7" ht="60" customHeight="1">
      <c r="A69" s="31"/>
      <c r="B69" s="31"/>
      <c r="C69" s="31"/>
      <c r="D69" s="31"/>
      <c r="E69" s="31"/>
      <c r="F69" s="31"/>
      <c r="G69" s="31"/>
    </row>
    <row r="70" spans="1:7" ht="70.05" customHeight="1">
      <c r="A70" s="30" t="s">
        <v>201</v>
      </c>
      <c r="B70" s="20"/>
      <c r="C70" s="20"/>
      <c r="D70" s="20"/>
      <c r="E70" s="20"/>
      <c r="F70" s="20"/>
      <c r="G70" s="20"/>
    </row>
  </sheetData>
  <mergeCells count="10">
    <mergeCell ref="A64:B64"/>
    <mergeCell ref="A65:B65"/>
    <mergeCell ref="A66:B66"/>
    <mergeCell ref="A67:B67"/>
    <mergeCell ref="A70:G70"/>
    <mergeCell ref="D1:E1"/>
    <mergeCell ref="F1:G1"/>
    <mergeCell ref="D2:E2"/>
    <mergeCell ref="F2:G2"/>
    <mergeCell ref="A3:G3"/>
  </mergeCells>
  <pageMargins left="0.5" right="0.5" top="1" bottom="1" header="0.5" footer="0.5"/>
  <pageSetup paperSize="8"/>
  <headerFooter>
    <oddHeader>&amp;L &amp;CCON CRET CONSTRUÇÕES
CNPJ: 31.636.088/0001-66 &amp;R</oddHeader>
    <oddFooter>&amp;L &amp;CQuadra 2 Conjunto A LOTE 20 SALA 101 - Setor Sul (Gama) - Brasília / DF
 / contato@concretincendio.com.br &amp;R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821BEE-C231-4236-8FCC-DF6A8F9A484A}">
  <sheetPr>
    <pageSetUpPr fitToPage="1"/>
  </sheetPr>
  <dimension ref="A1:J994"/>
  <sheetViews>
    <sheetView showOutlineSymbols="0" showWhiteSpace="0" topLeftCell="A266" workbookViewId="0">
      <selection activeCell="G385" sqref="G385"/>
    </sheetView>
  </sheetViews>
  <sheetFormatPr defaultRowHeight="13.8"/>
  <cols>
    <col min="1" max="1" width="10" bestFit="1" customWidth="1"/>
    <col min="2" max="2" width="12" bestFit="1" customWidth="1"/>
    <col min="3" max="3" width="10" bestFit="1" customWidth="1"/>
    <col min="4" max="4" width="60" bestFit="1" customWidth="1"/>
    <col min="5" max="5" width="15" bestFit="1" customWidth="1"/>
    <col min="6" max="9" width="12" bestFit="1" customWidth="1"/>
    <col min="10" max="11" width="14" bestFit="1" customWidth="1"/>
  </cols>
  <sheetData>
    <row r="1" spans="1:10">
      <c r="A1" s="45"/>
      <c r="B1" s="45"/>
      <c r="C1" s="242" t="s">
        <v>1673</v>
      </c>
      <c r="D1" s="242"/>
      <c r="E1" s="242" t="s">
        <v>1</v>
      </c>
      <c r="F1" s="242"/>
      <c r="G1" s="242" t="s">
        <v>2</v>
      </c>
      <c r="H1" s="242"/>
      <c r="I1" s="242" t="s">
        <v>3</v>
      </c>
      <c r="J1" s="242"/>
    </row>
    <row r="2" spans="1:10" ht="79.95" customHeight="1">
      <c r="A2" s="43"/>
      <c r="B2" s="43"/>
      <c r="C2" s="241" t="s">
        <v>204</v>
      </c>
      <c r="D2" s="241"/>
      <c r="E2" s="214" t="s">
        <v>4</v>
      </c>
      <c r="F2" s="214"/>
      <c r="G2" s="214" t="s">
        <v>203</v>
      </c>
      <c r="H2" s="214"/>
      <c r="I2" s="214" t="s">
        <v>202</v>
      </c>
      <c r="J2" s="214"/>
    </row>
    <row r="3" spans="1:10">
      <c r="A3" s="42" t="s">
        <v>1673</v>
      </c>
      <c r="B3" s="20"/>
      <c r="C3" s="20"/>
      <c r="D3" s="20"/>
      <c r="E3" s="20"/>
      <c r="F3" s="20"/>
      <c r="G3" s="20"/>
      <c r="H3" s="20"/>
      <c r="I3" s="20"/>
      <c r="J3" s="20"/>
    </row>
    <row r="4" spans="1:10" ht="30" customHeight="1">
      <c r="A4" s="42" t="s">
        <v>1672</v>
      </c>
      <c r="B4" s="20"/>
      <c r="C4" s="20"/>
      <c r="D4" s="20"/>
      <c r="E4" s="20"/>
      <c r="F4" s="20"/>
      <c r="G4" s="20"/>
      <c r="H4" s="20"/>
      <c r="I4" s="20"/>
      <c r="J4" s="20"/>
    </row>
    <row r="5" spans="1:10" ht="18" customHeight="1">
      <c r="A5" s="39" t="s">
        <v>21</v>
      </c>
      <c r="B5" s="40" t="s">
        <v>7</v>
      </c>
      <c r="C5" s="39" t="s">
        <v>8</v>
      </c>
      <c r="D5" s="39" t="s">
        <v>9</v>
      </c>
      <c r="E5" s="238" t="s">
        <v>429</v>
      </c>
      <c r="F5" s="238"/>
      <c r="G5" s="41" t="s">
        <v>10</v>
      </c>
      <c r="H5" s="40" t="s">
        <v>11</v>
      </c>
      <c r="I5" s="40" t="s">
        <v>12</v>
      </c>
      <c r="J5" s="40" t="s">
        <v>14</v>
      </c>
    </row>
    <row r="6" spans="1:10" ht="25.95" customHeight="1">
      <c r="A6" s="33" t="s">
        <v>428</v>
      </c>
      <c r="B6" s="34" t="s">
        <v>22</v>
      </c>
      <c r="C6" s="33" t="s">
        <v>23</v>
      </c>
      <c r="D6" s="33" t="s">
        <v>24</v>
      </c>
      <c r="E6" s="237" t="s">
        <v>411</v>
      </c>
      <c r="F6" s="237"/>
      <c r="G6" s="35" t="s">
        <v>25</v>
      </c>
      <c r="H6" s="236">
        <v>1</v>
      </c>
      <c r="I6" s="235">
        <v>99.45</v>
      </c>
      <c r="J6" s="235">
        <v>99.45</v>
      </c>
    </row>
    <row r="7" spans="1:10" ht="25.95" customHeight="1">
      <c r="A7" s="233" t="s">
        <v>410</v>
      </c>
      <c r="B7" s="234" t="s">
        <v>679</v>
      </c>
      <c r="C7" s="233" t="s">
        <v>23</v>
      </c>
      <c r="D7" s="233" t="s">
        <v>678</v>
      </c>
      <c r="E7" s="232" t="s">
        <v>411</v>
      </c>
      <c r="F7" s="232"/>
      <c r="G7" s="231" t="s">
        <v>25</v>
      </c>
      <c r="H7" s="230">
        <v>1</v>
      </c>
      <c r="I7" s="229">
        <v>1.1599999999999999</v>
      </c>
      <c r="J7" s="229">
        <v>1.1599999999999999</v>
      </c>
    </row>
    <row r="8" spans="1:10" ht="24" customHeight="1">
      <c r="A8" s="227" t="s">
        <v>406</v>
      </c>
      <c r="B8" s="228" t="s">
        <v>677</v>
      </c>
      <c r="C8" s="227" t="s">
        <v>23</v>
      </c>
      <c r="D8" s="227" t="s">
        <v>676</v>
      </c>
      <c r="E8" s="226" t="s">
        <v>477</v>
      </c>
      <c r="F8" s="226"/>
      <c r="G8" s="225" t="s">
        <v>25</v>
      </c>
      <c r="H8" s="224">
        <v>1</v>
      </c>
      <c r="I8" s="223">
        <v>96.75</v>
      </c>
      <c r="J8" s="223">
        <v>96.75</v>
      </c>
    </row>
    <row r="9" spans="1:10" ht="25.95" customHeight="1">
      <c r="A9" s="227" t="s">
        <v>406</v>
      </c>
      <c r="B9" s="228" t="s">
        <v>675</v>
      </c>
      <c r="C9" s="227" t="s">
        <v>23</v>
      </c>
      <c r="D9" s="227" t="s">
        <v>674</v>
      </c>
      <c r="E9" s="226" t="s">
        <v>482</v>
      </c>
      <c r="F9" s="226"/>
      <c r="G9" s="225" t="s">
        <v>25</v>
      </c>
      <c r="H9" s="224">
        <v>1</v>
      </c>
      <c r="I9" s="223">
        <v>0.66</v>
      </c>
      <c r="J9" s="223">
        <v>0.66</v>
      </c>
    </row>
    <row r="10" spans="1:10" ht="24" customHeight="1">
      <c r="A10" s="227" t="s">
        <v>406</v>
      </c>
      <c r="B10" s="228" t="s">
        <v>667</v>
      </c>
      <c r="C10" s="227" t="s">
        <v>23</v>
      </c>
      <c r="D10" s="227" t="s">
        <v>666</v>
      </c>
      <c r="E10" s="226" t="s">
        <v>665</v>
      </c>
      <c r="F10" s="226"/>
      <c r="G10" s="225" t="s">
        <v>25</v>
      </c>
      <c r="H10" s="224">
        <v>1</v>
      </c>
      <c r="I10" s="223">
        <v>0.81</v>
      </c>
      <c r="J10" s="223">
        <v>0.81</v>
      </c>
    </row>
    <row r="11" spans="1:10" ht="25.95" customHeight="1">
      <c r="A11" s="227" t="s">
        <v>406</v>
      </c>
      <c r="B11" s="228" t="s">
        <v>673</v>
      </c>
      <c r="C11" s="227" t="s">
        <v>23</v>
      </c>
      <c r="D11" s="227" t="s">
        <v>672</v>
      </c>
      <c r="E11" s="226" t="s">
        <v>482</v>
      </c>
      <c r="F11" s="226"/>
      <c r="G11" s="225" t="s">
        <v>25</v>
      </c>
      <c r="H11" s="224">
        <v>1</v>
      </c>
      <c r="I11" s="223">
        <v>0.01</v>
      </c>
      <c r="J11" s="223">
        <v>0.01</v>
      </c>
    </row>
    <row r="12" spans="1:10" ht="24" customHeight="1">
      <c r="A12" s="227" t="s">
        <v>406</v>
      </c>
      <c r="B12" s="228" t="s">
        <v>660</v>
      </c>
      <c r="C12" s="227" t="s">
        <v>23</v>
      </c>
      <c r="D12" s="227" t="s">
        <v>659</v>
      </c>
      <c r="E12" s="226" t="s">
        <v>658</v>
      </c>
      <c r="F12" s="226"/>
      <c r="G12" s="225" t="s">
        <v>25</v>
      </c>
      <c r="H12" s="224">
        <v>1</v>
      </c>
      <c r="I12" s="223">
        <v>0.06</v>
      </c>
      <c r="J12" s="223">
        <v>0.06</v>
      </c>
    </row>
    <row r="13" spans="1:10">
      <c r="A13" s="222"/>
      <c r="B13" s="222"/>
      <c r="C13" s="222"/>
      <c r="D13" s="222"/>
      <c r="E13" s="222" t="s">
        <v>403</v>
      </c>
      <c r="F13" s="220">
        <v>97.91</v>
      </c>
      <c r="G13" s="222" t="s">
        <v>402</v>
      </c>
      <c r="H13" s="220">
        <v>0</v>
      </c>
      <c r="I13" s="222" t="s">
        <v>401</v>
      </c>
      <c r="J13" s="220">
        <v>97.91</v>
      </c>
    </row>
    <row r="14" spans="1:10" ht="14.4" thickBot="1">
      <c r="A14" s="222"/>
      <c r="B14" s="222"/>
      <c r="C14" s="222"/>
      <c r="D14" s="222"/>
      <c r="E14" s="222" t="s">
        <v>400</v>
      </c>
      <c r="F14" s="220">
        <v>27.87</v>
      </c>
      <c r="G14" s="222"/>
      <c r="H14" s="221" t="s">
        <v>399</v>
      </c>
      <c r="I14" s="221"/>
      <c r="J14" s="220">
        <v>127.32</v>
      </c>
    </row>
    <row r="15" spans="1:10" ht="1.05" customHeight="1" thickTop="1">
      <c r="A15" s="217"/>
      <c r="B15" s="217"/>
      <c r="C15" s="217"/>
      <c r="D15" s="217"/>
      <c r="E15" s="217"/>
      <c r="F15" s="217"/>
      <c r="G15" s="217"/>
      <c r="H15" s="217"/>
      <c r="I15" s="217"/>
      <c r="J15" s="217"/>
    </row>
    <row r="16" spans="1:10" ht="18" customHeight="1">
      <c r="A16" s="39" t="s">
        <v>26</v>
      </c>
      <c r="B16" s="40" t="s">
        <v>7</v>
      </c>
      <c r="C16" s="39" t="s">
        <v>8</v>
      </c>
      <c r="D16" s="39" t="s">
        <v>9</v>
      </c>
      <c r="E16" s="238" t="s">
        <v>429</v>
      </c>
      <c r="F16" s="238"/>
      <c r="G16" s="41" t="s">
        <v>10</v>
      </c>
      <c r="H16" s="40" t="s">
        <v>11</v>
      </c>
      <c r="I16" s="40" t="s">
        <v>12</v>
      </c>
      <c r="J16" s="40" t="s">
        <v>14</v>
      </c>
    </row>
    <row r="17" spans="1:10" ht="24" customHeight="1">
      <c r="A17" s="33" t="s">
        <v>428</v>
      </c>
      <c r="B17" s="34" t="s">
        <v>27</v>
      </c>
      <c r="C17" s="33" t="s">
        <v>23</v>
      </c>
      <c r="D17" s="33" t="s">
        <v>28</v>
      </c>
      <c r="E17" s="237" t="s">
        <v>411</v>
      </c>
      <c r="F17" s="237"/>
      <c r="G17" s="35" t="s">
        <v>25</v>
      </c>
      <c r="H17" s="236">
        <v>1</v>
      </c>
      <c r="I17" s="235">
        <v>38.01</v>
      </c>
      <c r="J17" s="235">
        <v>38.01</v>
      </c>
    </row>
    <row r="18" spans="1:10" ht="25.95" customHeight="1">
      <c r="A18" s="233" t="s">
        <v>410</v>
      </c>
      <c r="B18" s="234" t="s">
        <v>671</v>
      </c>
      <c r="C18" s="233" t="s">
        <v>23</v>
      </c>
      <c r="D18" s="233" t="s">
        <v>670</v>
      </c>
      <c r="E18" s="232" t="s">
        <v>411</v>
      </c>
      <c r="F18" s="232"/>
      <c r="G18" s="231" t="s">
        <v>25</v>
      </c>
      <c r="H18" s="230">
        <v>1</v>
      </c>
      <c r="I18" s="229">
        <v>0.6</v>
      </c>
      <c r="J18" s="229">
        <v>0.6</v>
      </c>
    </row>
    <row r="19" spans="1:10" ht="25.95" customHeight="1">
      <c r="A19" s="227" t="s">
        <v>406</v>
      </c>
      <c r="B19" s="228" t="s">
        <v>669</v>
      </c>
      <c r="C19" s="227" t="s">
        <v>23</v>
      </c>
      <c r="D19" s="227" t="s">
        <v>668</v>
      </c>
      <c r="E19" s="226" t="s">
        <v>482</v>
      </c>
      <c r="F19" s="226"/>
      <c r="G19" s="225" t="s">
        <v>25</v>
      </c>
      <c r="H19" s="224">
        <v>1</v>
      </c>
      <c r="I19" s="223">
        <v>1.08</v>
      </c>
      <c r="J19" s="223">
        <v>1.08</v>
      </c>
    </row>
    <row r="20" spans="1:10" ht="24" customHeight="1">
      <c r="A20" s="227" t="s">
        <v>406</v>
      </c>
      <c r="B20" s="228" t="s">
        <v>667</v>
      </c>
      <c r="C20" s="227" t="s">
        <v>23</v>
      </c>
      <c r="D20" s="227" t="s">
        <v>666</v>
      </c>
      <c r="E20" s="226" t="s">
        <v>665</v>
      </c>
      <c r="F20" s="226"/>
      <c r="G20" s="225" t="s">
        <v>25</v>
      </c>
      <c r="H20" s="224">
        <v>1</v>
      </c>
      <c r="I20" s="223">
        <v>0.81</v>
      </c>
      <c r="J20" s="223">
        <v>0.81</v>
      </c>
    </row>
    <row r="21" spans="1:10" ht="25.95" customHeight="1">
      <c r="A21" s="227" t="s">
        <v>406</v>
      </c>
      <c r="B21" s="228" t="s">
        <v>664</v>
      </c>
      <c r="C21" s="227" t="s">
        <v>23</v>
      </c>
      <c r="D21" s="227" t="s">
        <v>663</v>
      </c>
      <c r="E21" s="226" t="s">
        <v>482</v>
      </c>
      <c r="F21" s="226"/>
      <c r="G21" s="225" t="s">
        <v>25</v>
      </c>
      <c r="H21" s="224">
        <v>1</v>
      </c>
      <c r="I21" s="223">
        <v>0.1</v>
      </c>
      <c r="J21" s="223">
        <v>0.1</v>
      </c>
    </row>
    <row r="22" spans="1:10" ht="24" customHeight="1">
      <c r="A22" s="227" t="s">
        <v>406</v>
      </c>
      <c r="B22" s="228" t="s">
        <v>662</v>
      </c>
      <c r="C22" s="227" t="s">
        <v>23</v>
      </c>
      <c r="D22" s="227" t="s">
        <v>661</v>
      </c>
      <c r="E22" s="226" t="s">
        <v>477</v>
      </c>
      <c r="F22" s="226"/>
      <c r="G22" s="225" t="s">
        <v>25</v>
      </c>
      <c r="H22" s="224">
        <v>1</v>
      </c>
      <c r="I22" s="223">
        <v>35.36</v>
      </c>
      <c r="J22" s="223">
        <v>35.36</v>
      </c>
    </row>
    <row r="23" spans="1:10" ht="24" customHeight="1">
      <c r="A23" s="227" t="s">
        <v>406</v>
      </c>
      <c r="B23" s="228" t="s">
        <v>660</v>
      </c>
      <c r="C23" s="227" t="s">
        <v>23</v>
      </c>
      <c r="D23" s="227" t="s">
        <v>659</v>
      </c>
      <c r="E23" s="226" t="s">
        <v>658</v>
      </c>
      <c r="F23" s="226"/>
      <c r="G23" s="225" t="s">
        <v>25</v>
      </c>
      <c r="H23" s="224">
        <v>1</v>
      </c>
      <c r="I23" s="223">
        <v>0.06</v>
      </c>
      <c r="J23" s="223">
        <v>0.06</v>
      </c>
    </row>
    <row r="24" spans="1:10">
      <c r="A24" s="222"/>
      <c r="B24" s="222"/>
      <c r="C24" s="222"/>
      <c r="D24" s="222"/>
      <c r="E24" s="222" t="s">
        <v>403</v>
      </c>
      <c r="F24" s="220">
        <v>35.96</v>
      </c>
      <c r="G24" s="222" t="s">
        <v>402</v>
      </c>
      <c r="H24" s="220">
        <v>0</v>
      </c>
      <c r="I24" s="222" t="s">
        <v>401</v>
      </c>
      <c r="J24" s="220">
        <v>35.96</v>
      </c>
    </row>
    <row r="25" spans="1:10" ht="14.4" thickBot="1">
      <c r="A25" s="222"/>
      <c r="B25" s="222"/>
      <c r="C25" s="222"/>
      <c r="D25" s="222"/>
      <c r="E25" s="222" t="s">
        <v>400</v>
      </c>
      <c r="F25" s="220">
        <v>10.43</v>
      </c>
      <c r="G25" s="222"/>
      <c r="H25" s="221" t="s">
        <v>399</v>
      </c>
      <c r="I25" s="221"/>
      <c r="J25" s="220">
        <v>48.44</v>
      </c>
    </row>
    <row r="26" spans="1:10" ht="1.05" customHeight="1" thickTop="1">
      <c r="A26" s="217"/>
      <c r="B26" s="217"/>
      <c r="C26" s="217"/>
      <c r="D26" s="217"/>
      <c r="E26" s="217"/>
      <c r="F26" s="217"/>
      <c r="G26" s="217"/>
      <c r="H26" s="217"/>
      <c r="I26" s="217"/>
      <c r="J26" s="217"/>
    </row>
    <row r="27" spans="1:10" ht="18" customHeight="1">
      <c r="A27" s="39" t="s">
        <v>31</v>
      </c>
      <c r="B27" s="40" t="s">
        <v>7</v>
      </c>
      <c r="C27" s="39" t="s">
        <v>8</v>
      </c>
      <c r="D27" s="39" t="s">
        <v>9</v>
      </c>
      <c r="E27" s="238" t="s">
        <v>429</v>
      </c>
      <c r="F27" s="238"/>
      <c r="G27" s="41" t="s">
        <v>10</v>
      </c>
      <c r="H27" s="40" t="s">
        <v>11</v>
      </c>
      <c r="I27" s="40" t="s">
        <v>12</v>
      </c>
      <c r="J27" s="40" t="s">
        <v>14</v>
      </c>
    </row>
    <row r="28" spans="1:10" ht="24" customHeight="1">
      <c r="A28" s="33" t="s">
        <v>428</v>
      </c>
      <c r="B28" s="34" t="s">
        <v>32</v>
      </c>
      <c r="C28" s="33" t="s">
        <v>23</v>
      </c>
      <c r="D28" s="33" t="s">
        <v>33</v>
      </c>
      <c r="E28" s="237" t="s">
        <v>657</v>
      </c>
      <c r="F28" s="237"/>
      <c r="G28" s="35" t="s">
        <v>34</v>
      </c>
      <c r="H28" s="236">
        <v>1</v>
      </c>
      <c r="I28" s="235">
        <v>511.71</v>
      </c>
      <c r="J28" s="235">
        <v>511.71</v>
      </c>
    </row>
    <row r="29" spans="1:10" ht="39" customHeight="1">
      <c r="A29" s="233" t="s">
        <v>410</v>
      </c>
      <c r="B29" s="234" t="s">
        <v>656</v>
      </c>
      <c r="C29" s="233" t="s">
        <v>23</v>
      </c>
      <c r="D29" s="233" t="s">
        <v>655</v>
      </c>
      <c r="E29" s="232" t="s">
        <v>654</v>
      </c>
      <c r="F29" s="232"/>
      <c r="G29" s="231" t="s">
        <v>88</v>
      </c>
      <c r="H29" s="230">
        <v>0.01</v>
      </c>
      <c r="I29" s="229">
        <v>488.2</v>
      </c>
      <c r="J29" s="229">
        <v>4.88</v>
      </c>
    </row>
    <row r="30" spans="1:10" ht="24" customHeight="1">
      <c r="A30" s="233" t="s">
        <v>410</v>
      </c>
      <c r="B30" s="234" t="s">
        <v>653</v>
      </c>
      <c r="C30" s="233" t="s">
        <v>23</v>
      </c>
      <c r="D30" s="233" t="s">
        <v>652</v>
      </c>
      <c r="E30" s="232" t="s">
        <v>411</v>
      </c>
      <c r="F30" s="232"/>
      <c r="G30" s="231" t="s">
        <v>25</v>
      </c>
      <c r="H30" s="230">
        <v>1</v>
      </c>
      <c r="I30" s="229">
        <v>23.33</v>
      </c>
      <c r="J30" s="229">
        <v>23.33</v>
      </c>
    </row>
    <row r="31" spans="1:10" ht="24" customHeight="1">
      <c r="A31" s="233" t="s">
        <v>410</v>
      </c>
      <c r="B31" s="234" t="s">
        <v>586</v>
      </c>
      <c r="C31" s="233" t="s">
        <v>23</v>
      </c>
      <c r="D31" s="233" t="s">
        <v>585</v>
      </c>
      <c r="E31" s="232" t="s">
        <v>411</v>
      </c>
      <c r="F31" s="232"/>
      <c r="G31" s="231" t="s">
        <v>25</v>
      </c>
      <c r="H31" s="230">
        <v>2</v>
      </c>
      <c r="I31" s="229">
        <v>17.68</v>
      </c>
      <c r="J31" s="229">
        <v>35.36</v>
      </c>
    </row>
    <row r="32" spans="1:10" ht="39" customHeight="1">
      <c r="A32" s="227" t="s">
        <v>406</v>
      </c>
      <c r="B32" s="228" t="s">
        <v>651</v>
      </c>
      <c r="C32" s="227" t="s">
        <v>23</v>
      </c>
      <c r="D32" s="227" t="s">
        <v>650</v>
      </c>
      <c r="E32" s="226" t="s">
        <v>404</v>
      </c>
      <c r="F32" s="226"/>
      <c r="G32" s="225" t="s">
        <v>34</v>
      </c>
      <c r="H32" s="224">
        <v>1</v>
      </c>
      <c r="I32" s="223">
        <v>400</v>
      </c>
      <c r="J32" s="223">
        <v>400</v>
      </c>
    </row>
    <row r="33" spans="1:10" ht="25.95" customHeight="1">
      <c r="A33" s="227" t="s">
        <v>406</v>
      </c>
      <c r="B33" s="228" t="s">
        <v>649</v>
      </c>
      <c r="C33" s="227" t="s">
        <v>23</v>
      </c>
      <c r="D33" s="227" t="s">
        <v>648</v>
      </c>
      <c r="E33" s="226" t="s">
        <v>404</v>
      </c>
      <c r="F33" s="226"/>
      <c r="G33" s="225" t="s">
        <v>55</v>
      </c>
      <c r="H33" s="224">
        <v>4</v>
      </c>
      <c r="I33" s="223">
        <v>9.0399999999999991</v>
      </c>
      <c r="J33" s="223">
        <v>36.159999999999997</v>
      </c>
    </row>
    <row r="34" spans="1:10" ht="25.95" customHeight="1">
      <c r="A34" s="227" t="s">
        <v>406</v>
      </c>
      <c r="B34" s="228" t="s">
        <v>647</v>
      </c>
      <c r="C34" s="227" t="s">
        <v>23</v>
      </c>
      <c r="D34" s="227" t="s">
        <v>646</v>
      </c>
      <c r="E34" s="226" t="s">
        <v>404</v>
      </c>
      <c r="F34" s="226"/>
      <c r="G34" s="225" t="s">
        <v>436</v>
      </c>
      <c r="H34" s="224">
        <v>0.11</v>
      </c>
      <c r="I34" s="223">
        <v>22.69</v>
      </c>
      <c r="J34" s="223">
        <v>2.4900000000000002</v>
      </c>
    </row>
    <row r="35" spans="1:10" ht="25.95" customHeight="1">
      <c r="A35" s="227" t="s">
        <v>406</v>
      </c>
      <c r="B35" s="228" t="s">
        <v>645</v>
      </c>
      <c r="C35" s="227" t="s">
        <v>23</v>
      </c>
      <c r="D35" s="227" t="s">
        <v>644</v>
      </c>
      <c r="E35" s="226" t="s">
        <v>404</v>
      </c>
      <c r="F35" s="226"/>
      <c r="G35" s="225" t="s">
        <v>55</v>
      </c>
      <c r="H35" s="224">
        <v>1</v>
      </c>
      <c r="I35" s="223">
        <v>9.49</v>
      </c>
      <c r="J35" s="223">
        <v>9.49</v>
      </c>
    </row>
    <row r="36" spans="1:10">
      <c r="A36" s="222"/>
      <c r="B36" s="222"/>
      <c r="C36" s="222"/>
      <c r="D36" s="222"/>
      <c r="E36" s="222" t="s">
        <v>403</v>
      </c>
      <c r="F36" s="220">
        <v>38.74</v>
      </c>
      <c r="G36" s="222" t="s">
        <v>402</v>
      </c>
      <c r="H36" s="220">
        <v>0</v>
      </c>
      <c r="I36" s="222" t="s">
        <v>401</v>
      </c>
      <c r="J36" s="220">
        <v>38.74</v>
      </c>
    </row>
    <row r="37" spans="1:10" ht="14.4" thickBot="1">
      <c r="A37" s="222"/>
      <c r="B37" s="222"/>
      <c r="C37" s="222"/>
      <c r="D37" s="222"/>
      <c r="E37" s="222" t="s">
        <v>400</v>
      </c>
      <c r="F37" s="220">
        <v>106.66</v>
      </c>
      <c r="G37" s="222"/>
      <c r="H37" s="221" t="s">
        <v>399</v>
      </c>
      <c r="I37" s="221"/>
      <c r="J37" s="220">
        <v>618.37</v>
      </c>
    </row>
    <row r="38" spans="1:10" ht="1.05" customHeight="1" thickTop="1">
      <c r="A38" s="217"/>
      <c r="B38" s="217"/>
      <c r="C38" s="217"/>
      <c r="D38" s="217"/>
      <c r="E38" s="217"/>
      <c r="F38" s="217"/>
      <c r="G38" s="217"/>
      <c r="H38" s="217"/>
      <c r="I38" s="217"/>
      <c r="J38" s="217"/>
    </row>
    <row r="39" spans="1:10" ht="18" customHeight="1">
      <c r="A39" s="39" t="s">
        <v>35</v>
      </c>
      <c r="B39" s="40" t="s">
        <v>7</v>
      </c>
      <c r="C39" s="39" t="s">
        <v>8</v>
      </c>
      <c r="D39" s="39" t="s">
        <v>9</v>
      </c>
      <c r="E39" s="238" t="s">
        <v>429</v>
      </c>
      <c r="F39" s="238"/>
      <c r="G39" s="41" t="s">
        <v>10</v>
      </c>
      <c r="H39" s="40" t="s">
        <v>11</v>
      </c>
      <c r="I39" s="40" t="s">
        <v>12</v>
      </c>
      <c r="J39" s="40" t="s">
        <v>14</v>
      </c>
    </row>
    <row r="40" spans="1:10" ht="25.95" customHeight="1">
      <c r="A40" s="33" t="s">
        <v>428</v>
      </c>
      <c r="B40" s="34" t="s">
        <v>36</v>
      </c>
      <c r="C40" s="33" t="s">
        <v>37</v>
      </c>
      <c r="D40" s="33" t="s">
        <v>38</v>
      </c>
      <c r="E40" s="237" t="s">
        <v>643</v>
      </c>
      <c r="F40" s="237"/>
      <c r="G40" s="35" t="s">
        <v>39</v>
      </c>
      <c r="H40" s="236">
        <v>1</v>
      </c>
      <c r="I40" s="235">
        <v>495.19</v>
      </c>
      <c r="J40" s="235">
        <v>495.19</v>
      </c>
    </row>
    <row r="41" spans="1:10" ht="25.95" customHeight="1">
      <c r="A41" s="227" t="s">
        <v>406</v>
      </c>
      <c r="B41" s="228" t="s">
        <v>642</v>
      </c>
      <c r="C41" s="227" t="s">
        <v>37</v>
      </c>
      <c r="D41" s="227" t="s">
        <v>641</v>
      </c>
      <c r="E41" s="226">
        <v>0</v>
      </c>
      <c r="F41" s="226"/>
      <c r="G41" s="225" t="s">
        <v>39</v>
      </c>
      <c r="H41" s="224">
        <v>1.0476285999999999</v>
      </c>
      <c r="I41" s="223">
        <v>350</v>
      </c>
      <c r="J41" s="223">
        <v>366.67</v>
      </c>
    </row>
    <row r="42" spans="1:10" ht="24" customHeight="1">
      <c r="A42" s="227" t="s">
        <v>406</v>
      </c>
      <c r="B42" s="228" t="s">
        <v>640</v>
      </c>
      <c r="C42" s="227" t="s">
        <v>23</v>
      </c>
      <c r="D42" s="227" t="s">
        <v>639</v>
      </c>
      <c r="E42" s="226" t="s">
        <v>477</v>
      </c>
      <c r="F42" s="226"/>
      <c r="G42" s="225" t="s">
        <v>25</v>
      </c>
      <c r="H42" s="224">
        <v>12</v>
      </c>
      <c r="I42" s="223">
        <v>10.71</v>
      </c>
      <c r="J42" s="223">
        <v>128.52000000000001</v>
      </c>
    </row>
    <row r="43" spans="1:10">
      <c r="A43" s="222"/>
      <c r="B43" s="222"/>
      <c r="C43" s="222"/>
      <c r="D43" s="222"/>
      <c r="E43" s="222" t="s">
        <v>403</v>
      </c>
      <c r="F43" s="220">
        <v>128.52000000000001</v>
      </c>
      <c r="G43" s="222" t="s">
        <v>402</v>
      </c>
      <c r="H43" s="220">
        <v>0</v>
      </c>
      <c r="I43" s="222" t="s">
        <v>401</v>
      </c>
      <c r="J43" s="220">
        <v>128.52000000000001</v>
      </c>
    </row>
    <row r="44" spans="1:10" ht="14.4" thickBot="1">
      <c r="A44" s="222"/>
      <c r="B44" s="222"/>
      <c r="C44" s="222"/>
      <c r="D44" s="222"/>
      <c r="E44" s="222" t="s">
        <v>400</v>
      </c>
      <c r="F44" s="220">
        <v>36.36</v>
      </c>
      <c r="G44" s="222"/>
      <c r="H44" s="221" t="s">
        <v>399</v>
      </c>
      <c r="I44" s="221"/>
      <c r="J44" s="220">
        <v>531.54999999999995</v>
      </c>
    </row>
    <row r="45" spans="1:10" ht="1.05" customHeight="1" thickTop="1">
      <c r="A45" s="217"/>
      <c r="B45" s="217"/>
      <c r="C45" s="217"/>
      <c r="D45" s="217"/>
      <c r="E45" s="217"/>
      <c r="F45" s="217"/>
      <c r="G45" s="217"/>
      <c r="H45" s="217"/>
      <c r="I45" s="217"/>
      <c r="J45" s="217"/>
    </row>
    <row r="46" spans="1:10" ht="18" customHeight="1">
      <c r="A46" s="39" t="s">
        <v>40</v>
      </c>
      <c r="B46" s="40" t="s">
        <v>7</v>
      </c>
      <c r="C46" s="39" t="s">
        <v>8</v>
      </c>
      <c r="D46" s="39" t="s">
        <v>9</v>
      </c>
      <c r="E46" s="238" t="s">
        <v>429</v>
      </c>
      <c r="F46" s="238"/>
      <c r="G46" s="41" t="s">
        <v>10</v>
      </c>
      <c r="H46" s="40" t="s">
        <v>11</v>
      </c>
      <c r="I46" s="40" t="s">
        <v>12</v>
      </c>
      <c r="J46" s="40" t="s">
        <v>14</v>
      </c>
    </row>
    <row r="47" spans="1:10" ht="24" customHeight="1">
      <c r="A47" s="33" t="s">
        <v>428</v>
      </c>
      <c r="B47" s="34" t="s">
        <v>41</v>
      </c>
      <c r="C47" s="33" t="s">
        <v>37</v>
      </c>
      <c r="D47" s="33" t="s">
        <v>42</v>
      </c>
      <c r="E47" s="237" t="s">
        <v>427</v>
      </c>
      <c r="F47" s="237"/>
      <c r="G47" s="35" t="s">
        <v>43</v>
      </c>
      <c r="H47" s="236">
        <v>1</v>
      </c>
      <c r="I47" s="235">
        <v>1502.24</v>
      </c>
      <c r="J47" s="235">
        <v>1502.24</v>
      </c>
    </row>
    <row r="48" spans="1:10" ht="24" customHeight="1">
      <c r="A48" s="233" t="s">
        <v>410</v>
      </c>
      <c r="B48" s="234" t="s">
        <v>426</v>
      </c>
      <c r="C48" s="233" t="s">
        <v>23</v>
      </c>
      <c r="D48" s="233" t="s">
        <v>425</v>
      </c>
      <c r="E48" s="232" t="s">
        <v>411</v>
      </c>
      <c r="F48" s="232"/>
      <c r="G48" s="231" t="s">
        <v>25</v>
      </c>
      <c r="H48" s="230">
        <v>8</v>
      </c>
      <c r="I48" s="229">
        <v>23.81</v>
      </c>
      <c r="J48" s="229">
        <v>190.48</v>
      </c>
    </row>
    <row r="49" spans="1:10" ht="25.95" customHeight="1">
      <c r="A49" s="233" t="s">
        <v>410</v>
      </c>
      <c r="B49" s="234" t="s">
        <v>422</v>
      </c>
      <c r="C49" s="233" t="s">
        <v>23</v>
      </c>
      <c r="D49" s="233" t="s">
        <v>421</v>
      </c>
      <c r="E49" s="232" t="s">
        <v>411</v>
      </c>
      <c r="F49" s="232"/>
      <c r="G49" s="231" t="s">
        <v>25</v>
      </c>
      <c r="H49" s="230">
        <v>8</v>
      </c>
      <c r="I49" s="229">
        <v>18.59</v>
      </c>
      <c r="J49" s="229">
        <v>148.72</v>
      </c>
    </row>
    <row r="50" spans="1:10" ht="25.95" customHeight="1">
      <c r="A50" s="233" t="s">
        <v>410</v>
      </c>
      <c r="B50" s="234" t="s">
        <v>638</v>
      </c>
      <c r="C50" s="233" t="s">
        <v>23</v>
      </c>
      <c r="D50" s="233" t="s">
        <v>637</v>
      </c>
      <c r="E50" s="232" t="s">
        <v>411</v>
      </c>
      <c r="F50" s="232"/>
      <c r="G50" s="231" t="s">
        <v>25</v>
      </c>
      <c r="H50" s="230">
        <v>16</v>
      </c>
      <c r="I50" s="229">
        <v>20.2</v>
      </c>
      <c r="J50" s="229">
        <v>323.2</v>
      </c>
    </row>
    <row r="51" spans="1:10" ht="39" customHeight="1">
      <c r="A51" s="227" t="s">
        <v>406</v>
      </c>
      <c r="B51" s="228" t="s">
        <v>636</v>
      </c>
      <c r="C51" s="227" t="s">
        <v>23</v>
      </c>
      <c r="D51" s="227" t="s">
        <v>635</v>
      </c>
      <c r="E51" s="226" t="s">
        <v>482</v>
      </c>
      <c r="F51" s="226"/>
      <c r="G51" s="225" t="s">
        <v>634</v>
      </c>
      <c r="H51" s="224">
        <v>1</v>
      </c>
      <c r="I51" s="223">
        <v>839.84</v>
      </c>
      <c r="J51" s="223">
        <v>839.84</v>
      </c>
    </row>
    <row r="52" spans="1:10">
      <c r="A52" s="222"/>
      <c r="B52" s="222"/>
      <c r="C52" s="222"/>
      <c r="D52" s="222"/>
      <c r="E52" s="222" t="s">
        <v>403</v>
      </c>
      <c r="F52" s="220">
        <v>440.96</v>
      </c>
      <c r="G52" s="222" t="s">
        <v>402</v>
      </c>
      <c r="H52" s="220">
        <v>0</v>
      </c>
      <c r="I52" s="222" t="s">
        <v>401</v>
      </c>
      <c r="J52" s="220">
        <v>440.96</v>
      </c>
    </row>
    <row r="53" spans="1:10" ht="14.4" thickBot="1">
      <c r="A53" s="222"/>
      <c r="B53" s="222"/>
      <c r="C53" s="222"/>
      <c r="D53" s="222"/>
      <c r="E53" s="222" t="s">
        <v>400</v>
      </c>
      <c r="F53" s="220">
        <v>312.49</v>
      </c>
      <c r="G53" s="222"/>
      <c r="H53" s="221" t="s">
        <v>399</v>
      </c>
      <c r="I53" s="221"/>
      <c r="J53" s="220">
        <v>1814.73</v>
      </c>
    </row>
    <row r="54" spans="1:10" ht="1.05" customHeight="1" thickTop="1">
      <c r="A54" s="217"/>
      <c r="B54" s="217"/>
      <c r="C54" s="217"/>
      <c r="D54" s="217"/>
      <c r="E54" s="217"/>
      <c r="F54" s="217"/>
      <c r="G54" s="217"/>
      <c r="H54" s="217"/>
      <c r="I54" s="217"/>
      <c r="J54" s="217"/>
    </row>
    <row r="55" spans="1:10" ht="18" customHeight="1">
      <c r="A55" s="39" t="s">
        <v>44</v>
      </c>
      <c r="B55" s="40" t="s">
        <v>7</v>
      </c>
      <c r="C55" s="39" t="s">
        <v>8</v>
      </c>
      <c r="D55" s="39" t="s">
        <v>9</v>
      </c>
      <c r="E55" s="238" t="s">
        <v>429</v>
      </c>
      <c r="F55" s="238"/>
      <c r="G55" s="41" t="s">
        <v>10</v>
      </c>
      <c r="H55" s="40" t="s">
        <v>11</v>
      </c>
      <c r="I55" s="40" t="s">
        <v>12</v>
      </c>
      <c r="J55" s="40" t="s">
        <v>14</v>
      </c>
    </row>
    <row r="56" spans="1:10" ht="24" customHeight="1">
      <c r="A56" s="33" t="s">
        <v>428</v>
      </c>
      <c r="B56" s="34" t="s">
        <v>45</v>
      </c>
      <c r="C56" s="33" t="s">
        <v>37</v>
      </c>
      <c r="D56" s="33" t="s">
        <v>46</v>
      </c>
      <c r="E56" s="237" t="s">
        <v>427</v>
      </c>
      <c r="F56" s="237"/>
      <c r="G56" s="35" t="s">
        <v>47</v>
      </c>
      <c r="H56" s="236">
        <v>1</v>
      </c>
      <c r="I56" s="235">
        <v>13.82</v>
      </c>
      <c r="J56" s="235">
        <v>13.82</v>
      </c>
    </row>
    <row r="57" spans="1:10" ht="24" customHeight="1">
      <c r="A57" s="227" t="s">
        <v>406</v>
      </c>
      <c r="B57" s="228" t="s">
        <v>633</v>
      </c>
      <c r="C57" s="227" t="s">
        <v>23</v>
      </c>
      <c r="D57" s="227" t="s">
        <v>632</v>
      </c>
      <c r="E57" s="226" t="s">
        <v>404</v>
      </c>
      <c r="F57" s="226"/>
      <c r="G57" s="225" t="s">
        <v>34</v>
      </c>
      <c r="H57" s="224">
        <v>1</v>
      </c>
      <c r="I57" s="223">
        <v>2.08</v>
      </c>
      <c r="J57" s="223">
        <v>2.08</v>
      </c>
    </row>
    <row r="58" spans="1:10" ht="24" customHeight="1">
      <c r="A58" s="227" t="s">
        <v>406</v>
      </c>
      <c r="B58" s="228" t="s">
        <v>479</v>
      </c>
      <c r="C58" s="227" t="s">
        <v>23</v>
      </c>
      <c r="D58" s="227" t="s">
        <v>478</v>
      </c>
      <c r="E58" s="226" t="s">
        <v>477</v>
      </c>
      <c r="F58" s="226"/>
      <c r="G58" s="225" t="s">
        <v>25</v>
      </c>
      <c r="H58" s="224">
        <v>1</v>
      </c>
      <c r="I58" s="223">
        <v>11.74</v>
      </c>
      <c r="J58" s="223">
        <v>11.74</v>
      </c>
    </row>
    <row r="59" spans="1:10">
      <c r="A59" s="222"/>
      <c r="B59" s="222"/>
      <c r="C59" s="222"/>
      <c r="D59" s="222"/>
      <c r="E59" s="222" t="s">
        <v>403</v>
      </c>
      <c r="F59" s="220">
        <v>11.74</v>
      </c>
      <c r="G59" s="222" t="s">
        <v>402</v>
      </c>
      <c r="H59" s="220">
        <v>0</v>
      </c>
      <c r="I59" s="222" t="s">
        <v>401</v>
      </c>
      <c r="J59" s="220">
        <v>11.74</v>
      </c>
    </row>
    <row r="60" spans="1:10" ht="14.4" thickBot="1">
      <c r="A60" s="222"/>
      <c r="B60" s="222"/>
      <c r="C60" s="222"/>
      <c r="D60" s="222"/>
      <c r="E60" s="222" t="s">
        <v>400</v>
      </c>
      <c r="F60" s="220">
        <v>3.75</v>
      </c>
      <c r="G60" s="222"/>
      <c r="H60" s="221" t="s">
        <v>399</v>
      </c>
      <c r="I60" s="221"/>
      <c r="J60" s="220">
        <v>17.57</v>
      </c>
    </row>
    <row r="61" spans="1:10" ht="1.05" customHeight="1" thickTop="1">
      <c r="A61" s="217"/>
      <c r="B61" s="217"/>
      <c r="C61" s="217"/>
      <c r="D61" s="217"/>
      <c r="E61" s="217"/>
      <c r="F61" s="217"/>
      <c r="G61" s="217"/>
      <c r="H61" s="217"/>
      <c r="I61" s="217"/>
      <c r="J61" s="217"/>
    </row>
    <row r="62" spans="1:10" ht="18" customHeight="1">
      <c r="A62" s="39" t="s">
        <v>52</v>
      </c>
      <c r="B62" s="40" t="s">
        <v>7</v>
      </c>
      <c r="C62" s="39" t="s">
        <v>8</v>
      </c>
      <c r="D62" s="39" t="s">
        <v>9</v>
      </c>
      <c r="E62" s="238" t="s">
        <v>429</v>
      </c>
      <c r="F62" s="238"/>
      <c r="G62" s="41" t="s">
        <v>10</v>
      </c>
      <c r="H62" s="40" t="s">
        <v>11</v>
      </c>
      <c r="I62" s="40" t="s">
        <v>12</v>
      </c>
      <c r="J62" s="40" t="s">
        <v>14</v>
      </c>
    </row>
    <row r="63" spans="1:10" ht="52.05" customHeight="1">
      <c r="A63" s="33" t="s">
        <v>428</v>
      </c>
      <c r="B63" s="34" t="s">
        <v>53</v>
      </c>
      <c r="C63" s="33" t="s">
        <v>23</v>
      </c>
      <c r="D63" s="33" t="s">
        <v>54</v>
      </c>
      <c r="E63" s="237" t="s">
        <v>499</v>
      </c>
      <c r="F63" s="237"/>
      <c r="G63" s="35" t="s">
        <v>55</v>
      </c>
      <c r="H63" s="236">
        <v>1</v>
      </c>
      <c r="I63" s="235">
        <v>126.03</v>
      </c>
      <c r="J63" s="235">
        <v>126.03</v>
      </c>
    </row>
    <row r="64" spans="1:10" ht="25.95" customHeight="1">
      <c r="A64" s="233" t="s">
        <v>410</v>
      </c>
      <c r="B64" s="234" t="s">
        <v>529</v>
      </c>
      <c r="C64" s="233" t="s">
        <v>23</v>
      </c>
      <c r="D64" s="233" t="s">
        <v>528</v>
      </c>
      <c r="E64" s="232" t="s">
        <v>411</v>
      </c>
      <c r="F64" s="232"/>
      <c r="G64" s="231" t="s">
        <v>25</v>
      </c>
      <c r="H64" s="230">
        <v>0.245</v>
      </c>
      <c r="I64" s="229">
        <v>18.23</v>
      </c>
      <c r="J64" s="229">
        <v>4.46</v>
      </c>
    </row>
    <row r="65" spans="1:10" ht="25.95" customHeight="1">
      <c r="A65" s="233" t="s">
        <v>410</v>
      </c>
      <c r="B65" s="234" t="s">
        <v>527</v>
      </c>
      <c r="C65" s="233" t="s">
        <v>23</v>
      </c>
      <c r="D65" s="233" t="s">
        <v>526</v>
      </c>
      <c r="E65" s="232" t="s">
        <v>411</v>
      </c>
      <c r="F65" s="232"/>
      <c r="G65" s="231" t="s">
        <v>25</v>
      </c>
      <c r="H65" s="230">
        <v>0.245</v>
      </c>
      <c r="I65" s="229">
        <v>22.96</v>
      </c>
      <c r="J65" s="229">
        <v>5.62</v>
      </c>
    </row>
    <row r="66" spans="1:10" ht="39" customHeight="1">
      <c r="A66" s="227" t="s">
        <v>406</v>
      </c>
      <c r="B66" s="228" t="s">
        <v>544</v>
      </c>
      <c r="C66" s="227" t="s">
        <v>23</v>
      </c>
      <c r="D66" s="227" t="s">
        <v>543</v>
      </c>
      <c r="E66" s="226" t="s">
        <v>404</v>
      </c>
      <c r="F66" s="226"/>
      <c r="G66" s="225" t="s">
        <v>55</v>
      </c>
      <c r="H66" s="224">
        <v>1.0389999999999999</v>
      </c>
      <c r="I66" s="223">
        <v>111.6</v>
      </c>
      <c r="J66" s="223">
        <v>115.95</v>
      </c>
    </row>
    <row r="67" spans="1:10">
      <c r="A67" s="222"/>
      <c r="B67" s="222"/>
      <c r="C67" s="222"/>
      <c r="D67" s="222"/>
      <c r="E67" s="222" t="s">
        <v>403</v>
      </c>
      <c r="F67" s="220">
        <v>6.98</v>
      </c>
      <c r="G67" s="222" t="s">
        <v>402</v>
      </c>
      <c r="H67" s="220">
        <v>0</v>
      </c>
      <c r="I67" s="222" t="s">
        <v>401</v>
      </c>
      <c r="J67" s="220">
        <v>6.98</v>
      </c>
    </row>
    <row r="68" spans="1:10" ht="14.4" thickBot="1">
      <c r="A68" s="222"/>
      <c r="B68" s="222"/>
      <c r="C68" s="222"/>
      <c r="D68" s="222"/>
      <c r="E68" s="222" t="s">
        <v>400</v>
      </c>
      <c r="F68" s="220">
        <v>26.35</v>
      </c>
      <c r="G68" s="222"/>
      <c r="H68" s="221" t="s">
        <v>399</v>
      </c>
      <c r="I68" s="221"/>
      <c r="J68" s="220">
        <v>152.38</v>
      </c>
    </row>
    <row r="69" spans="1:10" ht="1.05" customHeight="1" thickTop="1">
      <c r="A69" s="217"/>
      <c r="B69" s="217"/>
      <c r="C69" s="217"/>
      <c r="D69" s="217"/>
      <c r="E69" s="217"/>
      <c r="F69" s="217"/>
      <c r="G69" s="217"/>
      <c r="H69" s="217"/>
      <c r="I69" s="217"/>
      <c r="J69" s="217"/>
    </row>
    <row r="70" spans="1:10" ht="18" customHeight="1">
      <c r="A70" s="39" t="s">
        <v>56</v>
      </c>
      <c r="B70" s="40" t="s">
        <v>7</v>
      </c>
      <c r="C70" s="39" t="s">
        <v>8</v>
      </c>
      <c r="D70" s="39" t="s">
        <v>9</v>
      </c>
      <c r="E70" s="238" t="s">
        <v>429</v>
      </c>
      <c r="F70" s="238"/>
      <c r="G70" s="41" t="s">
        <v>10</v>
      </c>
      <c r="H70" s="40" t="s">
        <v>11</v>
      </c>
      <c r="I70" s="40" t="s">
        <v>12</v>
      </c>
      <c r="J70" s="40" t="s">
        <v>14</v>
      </c>
    </row>
    <row r="71" spans="1:10" ht="64.95" customHeight="1">
      <c r="A71" s="33" t="s">
        <v>428</v>
      </c>
      <c r="B71" s="34" t="s">
        <v>57</v>
      </c>
      <c r="C71" s="33" t="s">
        <v>23</v>
      </c>
      <c r="D71" s="33" t="s">
        <v>58</v>
      </c>
      <c r="E71" s="237" t="s">
        <v>532</v>
      </c>
      <c r="F71" s="237"/>
      <c r="G71" s="35" t="s">
        <v>39</v>
      </c>
      <c r="H71" s="236">
        <v>1</v>
      </c>
      <c r="I71" s="235">
        <v>1724.96</v>
      </c>
      <c r="J71" s="235">
        <v>1724.96</v>
      </c>
    </row>
    <row r="72" spans="1:10" ht="52.05" customHeight="1">
      <c r="A72" s="233" t="s">
        <v>410</v>
      </c>
      <c r="B72" s="234" t="s">
        <v>631</v>
      </c>
      <c r="C72" s="233" t="s">
        <v>23</v>
      </c>
      <c r="D72" s="233" t="s">
        <v>630</v>
      </c>
      <c r="E72" s="232" t="s">
        <v>411</v>
      </c>
      <c r="F72" s="232"/>
      <c r="G72" s="231" t="s">
        <v>88</v>
      </c>
      <c r="H72" s="230">
        <v>0.29399999999999998</v>
      </c>
      <c r="I72" s="229">
        <v>752.25</v>
      </c>
      <c r="J72" s="229">
        <v>221.16</v>
      </c>
    </row>
    <row r="73" spans="1:10" ht="25.95" customHeight="1">
      <c r="A73" s="233" t="s">
        <v>410</v>
      </c>
      <c r="B73" s="234" t="s">
        <v>527</v>
      </c>
      <c r="C73" s="233" t="s">
        <v>23</v>
      </c>
      <c r="D73" s="233" t="s">
        <v>526</v>
      </c>
      <c r="E73" s="232" t="s">
        <v>411</v>
      </c>
      <c r="F73" s="232"/>
      <c r="G73" s="231" t="s">
        <v>25</v>
      </c>
      <c r="H73" s="230">
        <v>1.9053</v>
      </c>
      <c r="I73" s="229">
        <v>22.96</v>
      </c>
      <c r="J73" s="229">
        <v>43.74</v>
      </c>
    </row>
    <row r="74" spans="1:10" ht="25.95" customHeight="1">
      <c r="A74" s="233" t="s">
        <v>410</v>
      </c>
      <c r="B74" s="234" t="s">
        <v>529</v>
      </c>
      <c r="C74" s="233" t="s">
        <v>23</v>
      </c>
      <c r="D74" s="233" t="s">
        <v>528</v>
      </c>
      <c r="E74" s="232" t="s">
        <v>411</v>
      </c>
      <c r="F74" s="232"/>
      <c r="G74" s="231" t="s">
        <v>25</v>
      </c>
      <c r="H74" s="230">
        <v>1.9053</v>
      </c>
      <c r="I74" s="229">
        <v>18.23</v>
      </c>
      <c r="J74" s="229">
        <v>34.729999999999997</v>
      </c>
    </row>
    <row r="75" spans="1:10" ht="39" customHeight="1">
      <c r="A75" s="227" t="s">
        <v>406</v>
      </c>
      <c r="B75" s="228" t="s">
        <v>604</v>
      </c>
      <c r="C75" s="227" t="s">
        <v>23</v>
      </c>
      <c r="D75" s="227" t="s">
        <v>603</v>
      </c>
      <c r="E75" s="226" t="s">
        <v>404</v>
      </c>
      <c r="F75" s="226"/>
      <c r="G75" s="225" t="s">
        <v>39</v>
      </c>
      <c r="H75" s="224">
        <v>1</v>
      </c>
      <c r="I75" s="223">
        <v>78.849999999999994</v>
      </c>
      <c r="J75" s="223">
        <v>78.849999999999994</v>
      </c>
    </row>
    <row r="76" spans="1:10" ht="64.95" customHeight="1">
      <c r="A76" s="227" t="s">
        <v>406</v>
      </c>
      <c r="B76" s="228" t="s">
        <v>629</v>
      </c>
      <c r="C76" s="227" t="s">
        <v>23</v>
      </c>
      <c r="D76" s="227" t="s">
        <v>628</v>
      </c>
      <c r="E76" s="226" t="s">
        <v>404</v>
      </c>
      <c r="F76" s="226"/>
      <c r="G76" s="225" t="s">
        <v>39</v>
      </c>
      <c r="H76" s="224">
        <v>1</v>
      </c>
      <c r="I76" s="223">
        <v>276.81</v>
      </c>
      <c r="J76" s="223">
        <v>276.81</v>
      </c>
    </row>
    <row r="77" spans="1:10" ht="39" customHeight="1">
      <c r="A77" s="227" t="s">
        <v>406</v>
      </c>
      <c r="B77" s="228" t="s">
        <v>621</v>
      </c>
      <c r="C77" s="227" t="s">
        <v>23</v>
      </c>
      <c r="D77" s="227" t="s">
        <v>620</v>
      </c>
      <c r="E77" s="226" t="s">
        <v>404</v>
      </c>
      <c r="F77" s="226"/>
      <c r="G77" s="225" t="s">
        <v>39</v>
      </c>
      <c r="H77" s="224">
        <v>1</v>
      </c>
      <c r="I77" s="223">
        <v>17.14</v>
      </c>
      <c r="J77" s="223">
        <v>17.14</v>
      </c>
    </row>
    <row r="78" spans="1:10" ht="25.95" customHeight="1">
      <c r="A78" s="227" t="s">
        <v>406</v>
      </c>
      <c r="B78" s="228" t="s">
        <v>627</v>
      </c>
      <c r="C78" s="227" t="s">
        <v>23</v>
      </c>
      <c r="D78" s="227" t="s">
        <v>626</v>
      </c>
      <c r="E78" s="226" t="s">
        <v>404</v>
      </c>
      <c r="F78" s="226"/>
      <c r="G78" s="225" t="s">
        <v>39</v>
      </c>
      <c r="H78" s="224">
        <v>1</v>
      </c>
      <c r="I78" s="223">
        <v>257.14</v>
      </c>
      <c r="J78" s="223">
        <v>257.14</v>
      </c>
    </row>
    <row r="79" spans="1:10" ht="52.05" customHeight="1">
      <c r="A79" s="227" t="s">
        <v>406</v>
      </c>
      <c r="B79" s="228" t="s">
        <v>625</v>
      </c>
      <c r="C79" s="227" t="s">
        <v>23</v>
      </c>
      <c r="D79" s="227" t="s">
        <v>624</v>
      </c>
      <c r="E79" s="226" t="s">
        <v>404</v>
      </c>
      <c r="F79" s="226"/>
      <c r="G79" s="225" t="s">
        <v>39</v>
      </c>
      <c r="H79" s="224">
        <v>1</v>
      </c>
      <c r="I79" s="223">
        <v>615.39</v>
      </c>
      <c r="J79" s="223">
        <v>615.39</v>
      </c>
    </row>
    <row r="80" spans="1:10" ht="52.05" customHeight="1">
      <c r="A80" s="227" t="s">
        <v>406</v>
      </c>
      <c r="B80" s="228" t="s">
        <v>602</v>
      </c>
      <c r="C80" s="227" t="s">
        <v>23</v>
      </c>
      <c r="D80" s="227" t="s">
        <v>601</v>
      </c>
      <c r="E80" s="226" t="s">
        <v>404</v>
      </c>
      <c r="F80" s="226"/>
      <c r="G80" s="225" t="s">
        <v>39</v>
      </c>
      <c r="H80" s="224">
        <v>1</v>
      </c>
      <c r="I80" s="223">
        <v>180</v>
      </c>
      <c r="J80" s="223">
        <v>180</v>
      </c>
    </row>
    <row r="81" spans="1:10">
      <c r="A81" s="222"/>
      <c r="B81" s="222"/>
      <c r="C81" s="222"/>
      <c r="D81" s="222"/>
      <c r="E81" s="222" t="s">
        <v>403</v>
      </c>
      <c r="F81" s="220">
        <v>90.26</v>
      </c>
      <c r="G81" s="222" t="s">
        <v>402</v>
      </c>
      <c r="H81" s="220">
        <v>0</v>
      </c>
      <c r="I81" s="222" t="s">
        <v>401</v>
      </c>
      <c r="J81" s="220">
        <v>90.26</v>
      </c>
    </row>
    <row r="82" spans="1:10" ht="14.4" thickBot="1">
      <c r="A82" s="222"/>
      <c r="B82" s="222"/>
      <c r="C82" s="222"/>
      <c r="D82" s="222"/>
      <c r="E82" s="222" t="s">
        <v>400</v>
      </c>
      <c r="F82" s="220">
        <v>359.32</v>
      </c>
      <c r="G82" s="222"/>
      <c r="H82" s="221" t="s">
        <v>399</v>
      </c>
      <c r="I82" s="221"/>
      <c r="J82" s="220">
        <v>2084.2800000000002</v>
      </c>
    </row>
    <row r="83" spans="1:10" ht="1.05" customHeight="1" thickTop="1">
      <c r="A83" s="217"/>
      <c r="B83" s="217"/>
      <c r="C83" s="217"/>
      <c r="D83" s="217"/>
      <c r="E83" s="217"/>
      <c r="F83" s="217"/>
      <c r="G83" s="217"/>
      <c r="H83" s="217"/>
      <c r="I83" s="217"/>
      <c r="J83" s="217"/>
    </row>
    <row r="84" spans="1:10" ht="18" customHeight="1">
      <c r="A84" s="39" t="s">
        <v>59</v>
      </c>
      <c r="B84" s="40" t="s">
        <v>7</v>
      </c>
      <c r="C84" s="39" t="s">
        <v>8</v>
      </c>
      <c r="D84" s="39" t="s">
        <v>9</v>
      </c>
      <c r="E84" s="238" t="s">
        <v>429</v>
      </c>
      <c r="F84" s="238"/>
      <c r="G84" s="41" t="s">
        <v>10</v>
      </c>
      <c r="H84" s="40" t="s">
        <v>11</v>
      </c>
      <c r="I84" s="40" t="s">
        <v>12</v>
      </c>
      <c r="J84" s="40" t="s">
        <v>14</v>
      </c>
    </row>
    <row r="85" spans="1:10" ht="24" customHeight="1">
      <c r="A85" s="33" t="s">
        <v>428</v>
      </c>
      <c r="B85" s="34" t="s">
        <v>60</v>
      </c>
      <c r="C85" s="33" t="s">
        <v>37</v>
      </c>
      <c r="D85" s="33" t="s">
        <v>61</v>
      </c>
      <c r="E85" s="237" t="s">
        <v>427</v>
      </c>
      <c r="F85" s="237"/>
      <c r="G85" s="35" t="s">
        <v>39</v>
      </c>
      <c r="H85" s="236">
        <v>1</v>
      </c>
      <c r="I85" s="235">
        <v>475.25</v>
      </c>
      <c r="J85" s="235">
        <v>475.25</v>
      </c>
    </row>
    <row r="86" spans="1:10" ht="52.05" customHeight="1">
      <c r="A86" s="227" t="s">
        <v>406</v>
      </c>
      <c r="B86" s="228" t="s">
        <v>623</v>
      </c>
      <c r="C86" s="227" t="s">
        <v>23</v>
      </c>
      <c r="D86" s="227" t="s">
        <v>622</v>
      </c>
      <c r="E86" s="226" t="s">
        <v>404</v>
      </c>
      <c r="F86" s="226"/>
      <c r="G86" s="225" t="s">
        <v>39</v>
      </c>
      <c r="H86" s="224">
        <v>1</v>
      </c>
      <c r="I86" s="223">
        <v>458.86</v>
      </c>
      <c r="J86" s="223">
        <v>458.86</v>
      </c>
    </row>
    <row r="87" spans="1:10" ht="24" customHeight="1">
      <c r="A87" s="227" t="s">
        <v>406</v>
      </c>
      <c r="B87" s="228" t="s">
        <v>598</v>
      </c>
      <c r="C87" s="227" t="s">
        <v>23</v>
      </c>
      <c r="D87" s="227" t="s">
        <v>597</v>
      </c>
      <c r="E87" s="226" t="s">
        <v>477</v>
      </c>
      <c r="F87" s="226"/>
      <c r="G87" s="225" t="s">
        <v>25</v>
      </c>
      <c r="H87" s="224">
        <v>1</v>
      </c>
      <c r="I87" s="223">
        <v>16.39</v>
      </c>
      <c r="J87" s="223">
        <v>16.39</v>
      </c>
    </row>
    <row r="88" spans="1:10">
      <c r="A88" s="222"/>
      <c r="B88" s="222"/>
      <c r="C88" s="222"/>
      <c r="D88" s="222"/>
      <c r="E88" s="222" t="s">
        <v>403</v>
      </c>
      <c r="F88" s="220">
        <v>16.39</v>
      </c>
      <c r="G88" s="222" t="s">
        <v>402</v>
      </c>
      <c r="H88" s="220">
        <v>0</v>
      </c>
      <c r="I88" s="222" t="s">
        <v>401</v>
      </c>
      <c r="J88" s="220">
        <v>16.39</v>
      </c>
    </row>
    <row r="89" spans="1:10" ht="14.4" thickBot="1">
      <c r="A89" s="222"/>
      <c r="B89" s="222"/>
      <c r="C89" s="222"/>
      <c r="D89" s="222"/>
      <c r="E89" s="222" t="s">
        <v>400</v>
      </c>
      <c r="F89" s="220">
        <v>100.67</v>
      </c>
      <c r="G89" s="222"/>
      <c r="H89" s="221" t="s">
        <v>399</v>
      </c>
      <c r="I89" s="221"/>
      <c r="J89" s="220">
        <v>575.91999999999996</v>
      </c>
    </row>
    <row r="90" spans="1:10" ht="1.05" customHeight="1" thickTop="1">
      <c r="A90" s="217"/>
      <c r="B90" s="217"/>
      <c r="C90" s="217"/>
      <c r="D90" s="217"/>
      <c r="E90" s="217"/>
      <c r="F90" s="217"/>
      <c r="G90" s="217"/>
      <c r="H90" s="217"/>
      <c r="I90" s="217"/>
      <c r="J90" s="217"/>
    </row>
    <row r="91" spans="1:10" ht="18" customHeight="1">
      <c r="A91" s="39" t="s">
        <v>62</v>
      </c>
      <c r="B91" s="40" t="s">
        <v>7</v>
      </c>
      <c r="C91" s="39" t="s">
        <v>8</v>
      </c>
      <c r="D91" s="39" t="s">
        <v>9</v>
      </c>
      <c r="E91" s="238" t="s">
        <v>429</v>
      </c>
      <c r="F91" s="238"/>
      <c r="G91" s="41" t="s">
        <v>10</v>
      </c>
      <c r="H91" s="40" t="s">
        <v>11</v>
      </c>
      <c r="I91" s="40" t="s">
        <v>12</v>
      </c>
      <c r="J91" s="40" t="s">
        <v>14</v>
      </c>
    </row>
    <row r="92" spans="1:10" ht="24" customHeight="1">
      <c r="A92" s="33" t="s">
        <v>428</v>
      </c>
      <c r="B92" s="34" t="s">
        <v>63</v>
      </c>
      <c r="C92" s="33" t="s">
        <v>37</v>
      </c>
      <c r="D92" s="33" t="s">
        <v>64</v>
      </c>
      <c r="E92" s="237" t="s">
        <v>427</v>
      </c>
      <c r="F92" s="237"/>
      <c r="G92" s="35" t="s">
        <v>39</v>
      </c>
      <c r="H92" s="236">
        <v>1</v>
      </c>
      <c r="I92" s="235">
        <v>33.53</v>
      </c>
      <c r="J92" s="235">
        <v>33.53</v>
      </c>
    </row>
    <row r="93" spans="1:10" ht="39" customHeight="1">
      <c r="A93" s="227" t="s">
        <v>406</v>
      </c>
      <c r="B93" s="228" t="s">
        <v>621</v>
      </c>
      <c r="C93" s="227" t="s">
        <v>23</v>
      </c>
      <c r="D93" s="227" t="s">
        <v>620</v>
      </c>
      <c r="E93" s="226" t="s">
        <v>404</v>
      </c>
      <c r="F93" s="226"/>
      <c r="G93" s="225" t="s">
        <v>39</v>
      </c>
      <c r="H93" s="224">
        <v>1</v>
      </c>
      <c r="I93" s="223">
        <v>17.14</v>
      </c>
      <c r="J93" s="223">
        <v>17.14</v>
      </c>
    </row>
    <row r="94" spans="1:10" ht="24" customHeight="1">
      <c r="A94" s="227" t="s">
        <v>406</v>
      </c>
      <c r="B94" s="228" t="s">
        <v>598</v>
      </c>
      <c r="C94" s="227" t="s">
        <v>23</v>
      </c>
      <c r="D94" s="227" t="s">
        <v>597</v>
      </c>
      <c r="E94" s="226" t="s">
        <v>477</v>
      </c>
      <c r="F94" s="226"/>
      <c r="G94" s="225" t="s">
        <v>25</v>
      </c>
      <c r="H94" s="224">
        <v>1</v>
      </c>
      <c r="I94" s="223">
        <v>16.39</v>
      </c>
      <c r="J94" s="223">
        <v>16.39</v>
      </c>
    </row>
    <row r="95" spans="1:10">
      <c r="A95" s="222"/>
      <c r="B95" s="222"/>
      <c r="C95" s="222"/>
      <c r="D95" s="222"/>
      <c r="E95" s="222" t="s">
        <v>403</v>
      </c>
      <c r="F95" s="220">
        <v>16.39</v>
      </c>
      <c r="G95" s="222" t="s">
        <v>402</v>
      </c>
      <c r="H95" s="220">
        <v>0</v>
      </c>
      <c r="I95" s="222" t="s">
        <v>401</v>
      </c>
      <c r="J95" s="220">
        <v>16.39</v>
      </c>
    </row>
    <row r="96" spans="1:10" ht="14.4" thickBot="1">
      <c r="A96" s="222"/>
      <c r="B96" s="222"/>
      <c r="C96" s="222"/>
      <c r="D96" s="222"/>
      <c r="E96" s="222" t="s">
        <v>400</v>
      </c>
      <c r="F96" s="220">
        <v>8.2200000000000006</v>
      </c>
      <c r="G96" s="222"/>
      <c r="H96" s="221" t="s">
        <v>399</v>
      </c>
      <c r="I96" s="221"/>
      <c r="J96" s="220">
        <v>41.75</v>
      </c>
    </row>
    <row r="97" spans="1:10" ht="1.05" customHeight="1" thickTop="1">
      <c r="A97" s="217"/>
      <c r="B97" s="217"/>
      <c r="C97" s="217"/>
      <c r="D97" s="217"/>
      <c r="E97" s="217"/>
      <c r="F97" s="217"/>
      <c r="G97" s="217"/>
      <c r="H97" s="217"/>
      <c r="I97" s="217"/>
      <c r="J97" s="217"/>
    </row>
    <row r="98" spans="1:10" ht="18" customHeight="1">
      <c r="A98" s="39" t="s">
        <v>67</v>
      </c>
      <c r="B98" s="40" t="s">
        <v>7</v>
      </c>
      <c r="C98" s="39" t="s">
        <v>8</v>
      </c>
      <c r="D98" s="39" t="s">
        <v>9</v>
      </c>
      <c r="E98" s="238" t="s">
        <v>429</v>
      </c>
      <c r="F98" s="238"/>
      <c r="G98" s="41" t="s">
        <v>10</v>
      </c>
      <c r="H98" s="40" t="s">
        <v>11</v>
      </c>
      <c r="I98" s="40" t="s">
        <v>12</v>
      </c>
      <c r="J98" s="40" t="s">
        <v>14</v>
      </c>
    </row>
    <row r="99" spans="1:10" ht="25.95" customHeight="1">
      <c r="A99" s="33" t="s">
        <v>428</v>
      </c>
      <c r="B99" s="34" t="s">
        <v>68</v>
      </c>
      <c r="C99" s="33" t="s">
        <v>23</v>
      </c>
      <c r="D99" s="33" t="s">
        <v>69</v>
      </c>
      <c r="E99" s="237" t="s">
        <v>499</v>
      </c>
      <c r="F99" s="237"/>
      <c r="G99" s="35" t="s">
        <v>39</v>
      </c>
      <c r="H99" s="236">
        <v>1</v>
      </c>
      <c r="I99" s="235">
        <v>474.54</v>
      </c>
      <c r="J99" s="235">
        <v>474.54</v>
      </c>
    </row>
    <row r="100" spans="1:10" ht="24" customHeight="1">
      <c r="A100" s="233" t="s">
        <v>410</v>
      </c>
      <c r="B100" s="234" t="s">
        <v>420</v>
      </c>
      <c r="C100" s="233" t="s">
        <v>23</v>
      </c>
      <c r="D100" s="233" t="s">
        <v>419</v>
      </c>
      <c r="E100" s="232" t="s">
        <v>411</v>
      </c>
      <c r="F100" s="232"/>
      <c r="G100" s="231" t="s">
        <v>25</v>
      </c>
      <c r="H100" s="230">
        <v>3.63</v>
      </c>
      <c r="I100" s="229">
        <v>23.58</v>
      </c>
      <c r="J100" s="229">
        <v>85.59</v>
      </c>
    </row>
    <row r="101" spans="1:10" ht="24" customHeight="1">
      <c r="A101" s="233" t="s">
        <v>410</v>
      </c>
      <c r="B101" s="234" t="s">
        <v>586</v>
      </c>
      <c r="C101" s="233" t="s">
        <v>23</v>
      </c>
      <c r="D101" s="233" t="s">
        <v>585</v>
      </c>
      <c r="E101" s="232" t="s">
        <v>411</v>
      </c>
      <c r="F101" s="232"/>
      <c r="G101" s="231" t="s">
        <v>25</v>
      </c>
      <c r="H101" s="230">
        <v>11</v>
      </c>
      <c r="I101" s="229">
        <v>17.68</v>
      </c>
      <c r="J101" s="229">
        <v>194.48</v>
      </c>
    </row>
    <row r="102" spans="1:10" ht="25.95" customHeight="1">
      <c r="A102" s="227" t="s">
        <v>406</v>
      </c>
      <c r="B102" s="228" t="s">
        <v>619</v>
      </c>
      <c r="C102" s="227" t="s">
        <v>23</v>
      </c>
      <c r="D102" s="227" t="s">
        <v>618</v>
      </c>
      <c r="E102" s="226" t="s">
        <v>404</v>
      </c>
      <c r="F102" s="226"/>
      <c r="G102" s="225" t="s">
        <v>88</v>
      </c>
      <c r="H102" s="224">
        <v>0.25</v>
      </c>
      <c r="I102" s="223">
        <v>207.93</v>
      </c>
      <c r="J102" s="223">
        <v>51.98</v>
      </c>
    </row>
    <row r="103" spans="1:10" ht="39" customHeight="1">
      <c r="A103" s="227" t="s">
        <v>406</v>
      </c>
      <c r="B103" s="228" t="s">
        <v>617</v>
      </c>
      <c r="C103" s="227" t="s">
        <v>23</v>
      </c>
      <c r="D103" s="227" t="s">
        <v>616</v>
      </c>
      <c r="E103" s="226" t="s">
        <v>404</v>
      </c>
      <c r="F103" s="226"/>
      <c r="G103" s="225" t="s">
        <v>39</v>
      </c>
      <c r="H103" s="224">
        <v>72</v>
      </c>
      <c r="I103" s="223">
        <v>0.8</v>
      </c>
      <c r="J103" s="223">
        <v>57.6</v>
      </c>
    </row>
    <row r="104" spans="1:10" ht="25.95" customHeight="1">
      <c r="A104" s="227" t="s">
        <v>406</v>
      </c>
      <c r="B104" s="228" t="s">
        <v>615</v>
      </c>
      <c r="C104" s="227" t="s">
        <v>23</v>
      </c>
      <c r="D104" s="227" t="s">
        <v>614</v>
      </c>
      <c r="E104" s="226" t="s">
        <v>404</v>
      </c>
      <c r="F104" s="226"/>
      <c r="G104" s="225" t="s">
        <v>88</v>
      </c>
      <c r="H104" s="224">
        <v>0.13</v>
      </c>
      <c r="I104" s="223">
        <v>185.74</v>
      </c>
      <c r="J104" s="223">
        <v>24.14</v>
      </c>
    </row>
    <row r="105" spans="1:10" ht="24" customHeight="1">
      <c r="A105" s="227" t="s">
        <v>406</v>
      </c>
      <c r="B105" s="228" t="s">
        <v>613</v>
      </c>
      <c r="C105" s="227" t="s">
        <v>23</v>
      </c>
      <c r="D105" s="227" t="s">
        <v>612</v>
      </c>
      <c r="E105" s="226" t="s">
        <v>404</v>
      </c>
      <c r="F105" s="226"/>
      <c r="G105" s="225" t="s">
        <v>436</v>
      </c>
      <c r="H105" s="224">
        <v>2.5</v>
      </c>
      <c r="I105" s="223">
        <v>5.45</v>
      </c>
      <c r="J105" s="223">
        <v>13.62</v>
      </c>
    </row>
    <row r="106" spans="1:10" ht="24" customHeight="1">
      <c r="A106" s="227" t="s">
        <v>406</v>
      </c>
      <c r="B106" s="228" t="s">
        <v>611</v>
      </c>
      <c r="C106" s="227" t="s">
        <v>23</v>
      </c>
      <c r="D106" s="227" t="s">
        <v>610</v>
      </c>
      <c r="E106" s="226" t="s">
        <v>404</v>
      </c>
      <c r="F106" s="226"/>
      <c r="G106" s="225" t="s">
        <v>609</v>
      </c>
      <c r="H106" s="224">
        <v>1.78</v>
      </c>
      <c r="I106" s="223">
        <v>26.48</v>
      </c>
      <c r="J106" s="223">
        <v>47.13</v>
      </c>
    </row>
    <row r="107" spans="1:10">
      <c r="A107" s="222"/>
      <c r="B107" s="222"/>
      <c r="C107" s="222"/>
      <c r="D107" s="222"/>
      <c r="E107" s="222" t="s">
        <v>403</v>
      </c>
      <c r="F107" s="220">
        <v>180.3</v>
      </c>
      <c r="G107" s="222" t="s">
        <v>402</v>
      </c>
      <c r="H107" s="220">
        <v>0</v>
      </c>
      <c r="I107" s="222" t="s">
        <v>401</v>
      </c>
      <c r="J107" s="220">
        <v>180.3</v>
      </c>
    </row>
    <row r="108" spans="1:10" ht="14.4" thickBot="1">
      <c r="A108" s="222"/>
      <c r="B108" s="222"/>
      <c r="C108" s="222"/>
      <c r="D108" s="222"/>
      <c r="E108" s="222" t="s">
        <v>400</v>
      </c>
      <c r="F108" s="220">
        <v>96.33</v>
      </c>
      <c r="G108" s="222"/>
      <c r="H108" s="221" t="s">
        <v>399</v>
      </c>
      <c r="I108" s="221"/>
      <c r="J108" s="220">
        <v>570.87</v>
      </c>
    </row>
    <row r="109" spans="1:10" ht="1.05" customHeight="1" thickTop="1">
      <c r="A109" s="217"/>
      <c r="B109" s="217"/>
      <c r="C109" s="217"/>
      <c r="D109" s="217"/>
      <c r="E109" s="217"/>
      <c r="F109" s="217"/>
      <c r="G109" s="217"/>
      <c r="H109" s="217"/>
      <c r="I109" s="217"/>
      <c r="J109" s="217"/>
    </row>
    <row r="110" spans="1:10" ht="18" customHeight="1">
      <c r="A110" s="39" t="s">
        <v>70</v>
      </c>
      <c r="B110" s="40" t="s">
        <v>7</v>
      </c>
      <c r="C110" s="39" t="s">
        <v>8</v>
      </c>
      <c r="D110" s="39" t="s">
        <v>9</v>
      </c>
      <c r="E110" s="238" t="s">
        <v>429</v>
      </c>
      <c r="F110" s="238"/>
      <c r="G110" s="41" t="s">
        <v>10</v>
      </c>
      <c r="H110" s="40" t="s">
        <v>11</v>
      </c>
      <c r="I110" s="40" t="s">
        <v>12</v>
      </c>
      <c r="J110" s="40" t="s">
        <v>14</v>
      </c>
    </row>
    <row r="111" spans="1:10" ht="39" customHeight="1">
      <c r="A111" s="33" t="s">
        <v>428</v>
      </c>
      <c r="B111" s="34" t="s">
        <v>71</v>
      </c>
      <c r="C111" s="33" t="s">
        <v>23</v>
      </c>
      <c r="D111" s="33" t="s">
        <v>72</v>
      </c>
      <c r="E111" s="237" t="s">
        <v>532</v>
      </c>
      <c r="F111" s="237"/>
      <c r="G111" s="35" t="s">
        <v>39</v>
      </c>
      <c r="H111" s="236">
        <v>1</v>
      </c>
      <c r="I111" s="235">
        <v>362.63</v>
      </c>
      <c r="J111" s="235">
        <v>362.63</v>
      </c>
    </row>
    <row r="112" spans="1:10" ht="39" customHeight="1">
      <c r="A112" s="233" t="s">
        <v>410</v>
      </c>
      <c r="B112" s="234" t="s">
        <v>608</v>
      </c>
      <c r="C112" s="233" t="s">
        <v>23</v>
      </c>
      <c r="D112" s="233" t="s">
        <v>607</v>
      </c>
      <c r="E112" s="232" t="s">
        <v>411</v>
      </c>
      <c r="F112" s="232"/>
      <c r="G112" s="231" t="s">
        <v>88</v>
      </c>
      <c r="H112" s="230">
        <v>4.4000000000000003E-3</v>
      </c>
      <c r="I112" s="229">
        <v>604.27</v>
      </c>
      <c r="J112" s="229">
        <v>2.65</v>
      </c>
    </row>
    <row r="113" spans="1:10" ht="24" customHeight="1">
      <c r="A113" s="233" t="s">
        <v>410</v>
      </c>
      <c r="B113" s="234" t="s">
        <v>586</v>
      </c>
      <c r="C113" s="233" t="s">
        <v>23</v>
      </c>
      <c r="D113" s="233" t="s">
        <v>585</v>
      </c>
      <c r="E113" s="232" t="s">
        <v>411</v>
      </c>
      <c r="F113" s="232"/>
      <c r="G113" s="231" t="s">
        <v>25</v>
      </c>
      <c r="H113" s="230">
        <v>0.79269999999999996</v>
      </c>
      <c r="I113" s="229">
        <v>17.68</v>
      </c>
      <c r="J113" s="229">
        <v>14.01</v>
      </c>
    </row>
    <row r="114" spans="1:10" ht="24" customHeight="1">
      <c r="A114" s="233" t="s">
        <v>410</v>
      </c>
      <c r="B114" s="234" t="s">
        <v>420</v>
      </c>
      <c r="C114" s="233" t="s">
        <v>23</v>
      </c>
      <c r="D114" s="233" t="s">
        <v>419</v>
      </c>
      <c r="E114" s="232" t="s">
        <v>411</v>
      </c>
      <c r="F114" s="232"/>
      <c r="G114" s="231" t="s">
        <v>25</v>
      </c>
      <c r="H114" s="230">
        <v>1.0088999999999999</v>
      </c>
      <c r="I114" s="229">
        <v>23.58</v>
      </c>
      <c r="J114" s="229">
        <v>23.78</v>
      </c>
    </row>
    <row r="115" spans="1:10" ht="39" customHeight="1">
      <c r="A115" s="227" t="s">
        <v>406</v>
      </c>
      <c r="B115" s="228" t="s">
        <v>606</v>
      </c>
      <c r="C115" s="227" t="s">
        <v>23</v>
      </c>
      <c r="D115" s="227" t="s">
        <v>605</v>
      </c>
      <c r="E115" s="226" t="s">
        <v>404</v>
      </c>
      <c r="F115" s="226"/>
      <c r="G115" s="225" t="s">
        <v>39</v>
      </c>
      <c r="H115" s="224">
        <v>1</v>
      </c>
      <c r="I115" s="223">
        <v>322.19</v>
      </c>
      <c r="J115" s="223">
        <v>322.19</v>
      </c>
    </row>
    <row r="116" spans="1:10">
      <c r="A116" s="222"/>
      <c r="B116" s="222"/>
      <c r="C116" s="222"/>
      <c r="D116" s="222"/>
      <c r="E116" s="222" t="s">
        <v>403</v>
      </c>
      <c r="F116" s="220">
        <v>25.61</v>
      </c>
      <c r="G116" s="222" t="s">
        <v>402</v>
      </c>
      <c r="H116" s="220">
        <v>0</v>
      </c>
      <c r="I116" s="222" t="s">
        <v>401</v>
      </c>
      <c r="J116" s="220">
        <v>25.61</v>
      </c>
    </row>
    <row r="117" spans="1:10" ht="14.4" thickBot="1">
      <c r="A117" s="222"/>
      <c r="B117" s="222"/>
      <c r="C117" s="222"/>
      <c r="D117" s="222"/>
      <c r="E117" s="222" t="s">
        <v>400</v>
      </c>
      <c r="F117" s="220">
        <v>75.8</v>
      </c>
      <c r="G117" s="222"/>
      <c r="H117" s="221" t="s">
        <v>399</v>
      </c>
      <c r="I117" s="221"/>
      <c r="J117" s="220">
        <v>438.43</v>
      </c>
    </row>
    <row r="118" spans="1:10" ht="1.05" customHeight="1" thickTop="1">
      <c r="A118" s="217"/>
      <c r="B118" s="217"/>
      <c r="C118" s="217"/>
      <c r="D118" s="217"/>
      <c r="E118" s="217"/>
      <c r="F118" s="217"/>
      <c r="G118" s="217"/>
      <c r="H118" s="217"/>
      <c r="I118" s="217"/>
      <c r="J118" s="217"/>
    </row>
    <row r="119" spans="1:10" ht="18" customHeight="1">
      <c r="A119" s="39" t="s">
        <v>73</v>
      </c>
      <c r="B119" s="40" t="s">
        <v>7</v>
      </c>
      <c r="C119" s="39" t="s">
        <v>8</v>
      </c>
      <c r="D119" s="39" t="s">
        <v>9</v>
      </c>
      <c r="E119" s="238" t="s">
        <v>429</v>
      </c>
      <c r="F119" s="238"/>
      <c r="G119" s="41" t="s">
        <v>10</v>
      </c>
      <c r="H119" s="40" t="s">
        <v>11</v>
      </c>
      <c r="I119" s="40" t="s">
        <v>12</v>
      </c>
      <c r="J119" s="40" t="s">
        <v>14</v>
      </c>
    </row>
    <row r="120" spans="1:10" ht="24" customHeight="1">
      <c r="A120" s="33" t="s">
        <v>428</v>
      </c>
      <c r="B120" s="34" t="s">
        <v>74</v>
      </c>
      <c r="C120" s="33" t="s">
        <v>37</v>
      </c>
      <c r="D120" s="33" t="s">
        <v>75</v>
      </c>
      <c r="E120" s="237" t="s">
        <v>427</v>
      </c>
      <c r="F120" s="237"/>
      <c r="G120" s="35" t="s">
        <v>39</v>
      </c>
      <c r="H120" s="236">
        <v>1</v>
      </c>
      <c r="I120" s="235">
        <v>95.24</v>
      </c>
      <c r="J120" s="235">
        <v>95.24</v>
      </c>
    </row>
    <row r="121" spans="1:10" ht="39" customHeight="1">
      <c r="A121" s="227" t="s">
        <v>406</v>
      </c>
      <c r="B121" s="228" t="s">
        <v>604</v>
      </c>
      <c r="C121" s="227" t="s">
        <v>23</v>
      </c>
      <c r="D121" s="227" t="s">
        <v>603</v>
      </c>
      <c r="E121" s="226" t="s">
        <v>404</v>
      </c>
      <c r="F121" s="226"/>
      <c r="G121" s="225" t="s">
        <v>39</v>
      </c>
      <c r="H121" s="224">
        <v>1</v>
      </c>
      <c r="I121" s="223">
        <v>78.849999999999994</v>
      </c>
      <c r="J121" s="223">
        <v>78.849999999999994</v>
      </c>
    </row>
    <row r="122" spans="1:10" ht="24" customHeight="1">
      <c r="A122" s="227" t="s">
        <v>406</v>
      </c>
      <c r="B122" s="228" t="s">
        <v>598</v>
      </c>
      <c r="C122" s="227" t="s">
        <v>23</v>
      </c>
      <c r="D122" s="227" t="s">
        <v>597</v>
      </c>
      <c r="E122" s="226" t="s">
        <v>477</v>
      </c>
      <c r="F122" s="226"/>
      <c r="G122" s="225" t="s">
        <v>25</v>
      </c>
      <c r="H122" s="224">
        <v>1</v>
      </c>
      <c r="I122" s="223">
        <v>16.39</v>
      </c>
      <c r="J122" s="223">
        <v>16.39</v>
      </c>
    </row>
    <row r="123" spans="1:10">
      <c r="A123" s="222"/>
      <c r="B123" s="222"/>
      <c r="C123" s="222"/>
      <c r="D123" s="222"/>
      <c r="E123" s="222" t="s">
        <v>403</v>
      </c>
      <c r="F123" s="220">
        <v>16.39</v>
      </c>
      <c r="G123" s="222" t="s">
        <v>402</v>
      </c>
      <c r="H123" s="220">
        <v>0</v>
      </c>
      <c r="I123" s="222" t="s">
        <v>401</v>
      </c>
      <c r="J123" s="220">
        <v>16.39</v>
      </c>
    </row>
    <row r="124" spans="1:10" ht="14.4" thickBot="1">
      <c r="A124" s="222"/>
      <c r="B124" s="222"/>
      <c r="C124" s="222"/>
      <c r="D124" s="222"/>
      <c r="E124" s="222" t="s">
        <v>400</v>
      </c>
      <c r="F124" s="220">
        <v>21.14</v>
      </c>
      <c r="G124" s="222"/>
      <c r="H124" s="221" t="s">
        <v>399</v>
      </c>
      <c r="I124" s="221"/>
      <c r="J124" s="220">
        <v>116.38</v>
      </c>
    </row>
    <row r="125" spans="1:10" ht="1.05" customHeight="1" thickTop="1">
      <c r="A125" s="217"/>
      <c r="B125" s="217"/>
      <c r="C125" s="217"/>
      <c r="D125" s="217"/>
      <c r="E125" s="217"/>
      <c r="F125" s="217"/>
      <c r="G125" s="217"/>
      <c r="H125" s="217"/>
      <c r="I125" s="217"/>
      <c r="J125" s="217"/>
    </row>
    <row r="126" spans="1:10" ht="18" customHeight="1">
      <c r="A126" s="39" t="s">
        <v>76</v>
      </c>
      <c r="B126" s="40" t="s">
        <v>7</v>
      </c>
      <c r="C126" s="39" t="s">
        <v>8</v>
      </c>
      <c r="D126" s="39" t="s">
        <v>9</v>
      </c>
      <c r="E126" s="238" t="s">
        <v>429</v>
      </c>
      <c r="F126" s="238"/>
      <c r="G126" s="41" t="s">
        <v>10</v>
      </c>
      <c r="H126" s="40" t="s">
        <v>11</v>
      </c>
      <c r="I126" s="40" t="s">
        <v>12</v>
      </c>
      <c r="J126" s="40" t="s">
        <v>14</v>
      </c>
    </row>
    <row r="127" spans="1:10" ht="24" customHeight="1">
      <c r="A127" s="33" t="s">
        <v>428</v>
      </c>
      <c r="B127" s="34" t="s">
        <v>77</v>
      </c>
      <c r="C127" s="33" t="s">
        <v>37</v>
      </c>
      <c r="D127" s="33" t="s">
        <v>78</v>
      </c>
      <c r="E127" s="237" t="s">
        <v>427</v>
      </c>
      <c r="F127" s="237"/>
      <c r="G127" s="35" t="s">
        <v>39</v>
      </c>
      <c r="H127" s="236">
        <v>1</v>
      </c>
      <c r="I127" s="235">
        <v>196.39</v>
      </c>
      <c r="J127" s="235">
        <v>196.39</v>
      </c>
    </row>
    <row r="128" spans="1:10" ht="52.05" customHeight="1">
      <c r="A128" s="227" t="s">
        <v>406</v>
      </c>
      <c r="B128" s="228" t="s">
        <v>602</v>
      </c>
      <c r="C128" s="227" t="s">
        <v>23</v>
      </c>
      <c r="D128" s="227" t="s">
        <v>601</v>
      </c>
      <c r="E128" s="226" t="s">
        <v>404</v>
      </c>
      <c r="F128" s="226"/>
      <c r="G128" s="225" t="s">
        <v>39</v>
      </c>
      <c r="H128" s="224">
        <v>1</v>
      </c>
      <c r="I128" s="223">
        <v>180</v>
      </c>
      <c r="J128" s="223">
        <v>180</v>
      </c>
    </row>
    <row r="129" spans="1:10" ht="24" customHeight="1">
      <c r="A129" s="227" t="s">
        <v>406</v>
      </c>
      <c r="B129" s="228" t="s">
        <v>598</v>
      </c>
      <c r="C129" s="227" t="s">
        <v>23</v>
      </c>
      <c r="D129" s="227" t="s">
        <v>597</v>
      </c>
      <c r="E129" s="226" t="s">
        <v>477</v>
      </c>
      <c r="F129" s="226"/>
      <c r="G129" s="225" t="s">
        <v>25</v>
      </c>
      <c r="H129" s="224">
        <v>1</v>
      </c>
      <c r="I129" s="223">
        <v>16.39</v>
      </c>
      <c r="J129" s="223">
        <v>16.39</v>
      </c>
    </row>
    <row r="130" spans="1:10">
      <c r="A130" s="222"/>
      <c r="B130" s="222"/>
      <c r="C130" s="222"/>
      <c r="D130" s="222"/>
      <c r="E130" s="222" t="s">
        <v>403</v>
      </c>
      <c r="F130" s="220">
        <v>16.39</v>
      </c>
      <c r="G130" s="222" t="s">
        <v>402</v>
      </c>
      <c r="H130" s="220">
        <v>0</v>
      </c>
      <c r="I130" s="222" t="s">
        <v>401</v>
      </c>
      <c r="J130" s="220">
        <v>16.39</v>
      </c>
    </row>
    <row r="131" spans="1:10" ht="14.4" thickBot="1">
      <c r="A131" s="222"/>
      <c r="B131" s="222"/>
      <c r="C131" s="222"/>
      <c r="D131" s="222"/>
      <c r="E131" s="222" t="s">
        <v>400</v>
      </c>
      <c r="F131" s="220">
        <v>42.31</v>
      </c>
      <c r="G131" s="222"/>
      <c r="H131" s="221" t="s">
        <v>399</v>
      </c>
      <c r="I131" s="221"/>
      <c r="J131" s="220">
        <v>238.7</v>
      </c>
    </row>
    <row r="132" spans="1:10" ht="1.05" customHeight="1" thickTop="1">
      <c r="A132" s="217"/>
      <c r="B132" s="217"/>
      <c r="C132" s="217"/>
      <c r="D132" s="217"/>
      <c r="E132" s="217"/>
      <c r="F132" s="217"/>
      <c r="G132" s="217"/>
      <c r="H132" s="217"/>
      <c r="I132" s="217"/>
      <c r="J132" s="217"/>
    </row>
    <row r="133" spans="1:10" ht="18" customHeight="1">
      <c r="A133" s="39" t="s">
        <v>79</v>
      </c>
      <c r="B133" s="40" t="s">
        <v>7</v>
      </c>
      <c r="C133" s="39" t="s">
        <v>8</v>
      </c>
      <c r="D133" s="39" t="s">
        <v>9</v>
      </c>
      <c r="E133" s="238" t="s">
        <v>429</v>
      </c>
      <c r="F133" s="238"/>
      <c r="G133" s="41" t="s">
        <v>10</v>
      </c>
      <c r="H133" s="40" t="s">
        <v>11</v>
      </c>
      <c r="I133" s="40" t="s">
        <v>12</v>
      </c>
      <c r="J133" s="40" t="s">
        <v>14</v>
      </c>
    </row>
    <row r="134" spans="1:10" ht="25.95" customHeight="1">
      <c r="A134" s="33" t="s">
        <v>428</v>
      </c>
      <c r="B134" s="34" t="s">
        <v>80</v>
      </c>
      <c r="C134" s="33" t="s">
        <v>37</v>
      </c>
      <c r="D134" s="33" t="s">
        <v>81</v>
      </c>
      <c r="E134" s="237" t="s">
        <v>427</v>
      </c>
      <c r="F134" s="237"/>
      <c r="G134" s="35" t="s">
        <v>39</v>
      </c>
      <c r="H134" s="236">
        <v>1</v>
      </c>
      <c r="I134" s="235">
        <v>110.67</v>
      </c>
      <c r="J134" s="235">
        <v>110.67</v>
      </c>
    </row>
    <row r="135" spans="1:10" ht="25.95" customHeight="1">
      <c r="A135" s="227" t="s">
        <v>406</v>
      </c>
      <c r="B135" s="228" t="s">
        <v>600</v>
      </c>
      <c r="C135" s="227" t="s">
        <v>23</v>
      </c>
      <c r="D135" s="227" t="s">
        <v>599</v>
      </c>
      <c r="E135" s="226" t="s">
        <v>404</v>
      </c>
      <c r="F135" s="226"/>
      <c r="G135" s="225" t="s">
        <v>39</v>
      </c>
      <c r="H135" s="224">
        <v>1</v>
      </c>
      <c r="I135" s="223">
        <v>94.28</v>
      </c>
      <c r="J135" s="223">
        <v>94.28</v>
      </c>
    </row>
    <row r="136" spans="1:10" ht="24" customHeight="1">
      <c r="A136" s="227" t="s">
        <v>406</v>
      </c>
      <c r="B136" s="228" t="s">
        <v>598</v>
      </c>
      <c r="C136" s="227" t="s">
        <v>23</v>
      </c>
      <c r="D136" s="227" t="s">
        <v>597</v>
      </c>
      <c r="E136" s="226" t="s">
        <v>477</v>
      </c>
      <c r="F136" s="226"/>
      <c r="G136" s="225" t="s">
        <v>25</v>
      </c>
      <c r="H136" s="224">
        <v>1</v>
      </c>
      <c r="I136" s="223">
        <v>16.39</v>
      </c>
      <c r="J136" s="223">
        <v>16.39</v>
      </c>
    </row>
    <row r="137" spans="1:10">
      <c r="A137" s="222"/>
      <c r="B137" s="222"/>
      <c r="C137" s="222"/>
      <c r="D137" s="222"/>
      <c r="E137" s="222" t="s">
        <v>403</v>
      </c>
      <c r="F137" s="220">
        <v>16.39</v>
      </c>
      <c r="G137" s="222" t="s">
        <v>402</v>
      </c>
      <c r="H137" s="220">
        <v>0</v>
      </c>
      <c r="I137" s="222" t="s">
        <v>401</v>
      </c>
      <c r="J137" s="220">
        <v>16.39</v>
      </c>
    </row>
    <row r="138" spans="1:10" ht="14.4" thickBot="1">
      <c r="A138" s="222"/>
      <c r="B138" s="222"/>
      <c r="C138" s="222"/>
      <c r="D138" s="222"/>
      <c r="E138" s="222" t="s">
        <v>400</v>
      </c>
      <c r="F138" s="220">
        <v>24.37</v>
      </c>
      <c r="G138" s="222"/>
      <c r="H138" s="221" t="s">
        <v>399</v>
      </c>
      <c r="I138" s="221"/>
      <c r="J138" s="220">
        <v>135.04</v>
      </c>
    </row>
    <row r="139" spans="1:10" ht="1.05" customHeight="1" thickTop="1">
      <c r="A139" s="217"/>
      <c r="B139" s="217"/>
      <c r="C139" s="217"/>
      <c r="D139" s="217"/>
      <c r="E139" s="217"/>
      <c r="F139" s="217"/>
      <c r="G139" s="217"/>
      <c r="H139" s="217"/>
      <c r="I139" s="217"/>
      <c r="J139" s="217"/>
    </row>
    <row r="140" spans="1:10" ht="18" customHeight="1">
      <c r="A140" s="39" t="s">
        <v>82</v>
      </c>
      <c r="B140" s="40" t="s">
        <v>7</v>
      </c>
      <c r="C140" s="39" t="s">
        <v>8</v>
      </c>
      <c r="D140" s="39" t="s">
        <v>9</v>
      </c>
      <c r="E140" s="238" t="s">
        <v>429</v>
      </c>
      <c r="F140" s="238"/>
      <c r="G140" s="41" t="s">
        <v>10</v>
      </c>
      <c r="H140" s="40" t="s">
        <v>11</v>
      </c>
      <c r="I140" s="40" t="s">
        <v>12</v>
      </c>
      <c r="J140" s="40" t="s">
        <v>14</v>
      </c>
    </row>
    <row r="141" spans="1:10" ht="25.95" customHeight="1">
      <c r="A141" s="33" t="s">
        <v>428</v>
      </c>
      <c r="B141" s="34" t="s">
        <v>83</v>
      </c>
      <c r="C141" s="33" t="s">
        <v>23</v>
      </c>
      <c r="D141" s="33" t="s">
        <v>84</v>
      </c>
      <c r="E141" s="237" t="s">
        <v>499</v>
      </c>
      <c r="F141" s="237"/>
      <c r="G141" s="35" t="s">
        <v>39</v>
      </c>
      <c r="H141" s="236">
        <v>1</v>
      </c>
      <c r="I141" s="235">
        <v>533.61</v>
      </c>
      <c r="J141" s="235">
        <v>533.61</v>
      </c>
    </row>
    <row r="142" spans="1:10" ht="25.95" customHeight="1">
      <c r="A142" s="233" t="s">
        <v>410</v>
      </c>
      <c r="B142" s="234" t="s">
        <v>529</v>
      </c>
      <c r="C142" s="233" t="s">
        <v>23</v>
      </c>
      <c r="D142" s="233" t="s">
        <v>528</v>
      </c>
      <c r="E142" s="232" t="s">
        <v>411</v>
      </c>
      <c r="F142" s="232"/>
      <c r="G142" s="231" t="s">
        <v>25</v>
      </c>
      <c r="H142" s="230">
        <v>0.4546</v>
      </c>
      <c r="I142" s="229">
        <v>18.23</v>
      </c>
      <c r="J142" s="229">
        <v>8.2799999999999994</v>
      </c>
    </row>
    <row r="143" spans="1:10" ht="25.95" customHeight="1">
      <c r="A143" s="233" t="s">
        <v>410</v>
      </c>
      <c r="B143" s="234" t="s">
        <v>527</v>
      </c>
      <c r="C143" s="233" t="s">
        <v>23</v>
      </c>
      <c r="D143" s="233" t="s">
        <v>526</v>
      </c>
      <c r="E143" s="232" t="s">
        <v>411</v>
      </c>
      <c r="F143" s="232"/>
      <c r="G143" s="231" t="s">
        <v>25</v>
      </c>
      <c r="H143" s="230">
        <v>0.4546</v>
      </c>
      <c r="I143" s="229">
        <v>22.96</v>
      </c>
      <c r="J143" s="229">
        <v>10.43</v>
      </c>
    </row>
    <row r="144" spans="1:10" ht="24" customHeight="1">
      <c r="A144" s="227" t="s">
        <v>406</v>
      </c>
      <c r="B144" s="228" t="s">
        <v>596</v>
      </c>
      <c r="C144" s="227" t="s">
        <v>23</v>
      </c>
      <c r="D144" s="227" t="s">
        <v>595</v>
      </c>
      <c r="E144" s="226" t="s">
        <v>404</v>
      </c>
      <c r="F144" s="226"/>
      <c r="G144" s="225" t="s">
        <v>39</v>
      </c>
      <c r="H144" s="224">
        <v>3.0200000000000001E-2</v>
      </c>
      <c r="I144" s="223">
        <v>15.3</v>
      </c>
      <c r="J144" s="223">
        <v>0.46</v>
      </c>
    </row>
    <row r="145" spans="1:10" ht="39" customHeight="1">
      <c r="A145" s="227" t="s">
        <v>406</v>
      </c>
      <c r="B145" s="228" t="s">
        <v>563</v>
      </c>
      <c r="C145" s="227" t="s">
        <v>23</v>
      </c>
      <c r="D145" s="227" t="s">
        <v>562</v>
      </c>
      <c r="E145" s="226" t="s">
        <v>404</v>
      </c>
      <c r="F145" s="226"/>
      <c r="G145" s="225" t="s">
        <v>39</v>
      </c>
      <c r="H145" s="224">
        <v>1</v>
      </c>
      <c r="I145" s="223">
        <v>514.44000000000005</v>
      </c>
      <c r="J145" s="223">
        <v>514.44000000000005</v>
      </c>
    </row>
    <row r="146" spans="1:10">
      <c r="A146" s="222"/>
      <c r="B146" s="222"/>
      <c r="C146" s="222"/>
      <c r="D146" s="222"/>
      <c r="E146" s="222" t="s">
        <v>403</v>
      </c>
      <c r="F146" s="220">
        <v>12.95</v>
      </c>
      <c r="G146" s="222" t="s">
        <v>402</v>
      </c>
      <c r="H146" s="220">
        <v>0</v>
      </c>
      <c r="I146" s="222" t="s">
        <v>401</v>
      </c>
      <c r="J146" s="220">
        <v>12.95</v>
      </c>
    </row>
    <row r="147" spans="1:10" ht="14.4" thickBot="1">
      <c r="A147" s="222"/>
      <c r="B147" s="222"/>
      <c r="C147" s="222"/>
      <c r="D147" s="222"/>
      <c r="E147" s="222" t="s">
        <v>400</v>
      </c>
      <c r="F147" s="220">
        <v>111.65</v>
      </c>
      <c r="G147" s="222"/>
      <c r="H147" s="221" t="s">
        <v>399</v>
      </c>
      <c r="I147" s="221"/>
      <c r="J147" s="220">
        <v>645.26</v>
      </c>
    </row>
    <row r="148" spans="1:10" ht="1.05" customHeight="1" thickTop="1">
      <c r="A148" s="217"/>
      <c r="B148" s="217"/>
      <c r="C148" s="217"/>
      <c r="D148" s="217"/>
      <c r="E148" s="217"/>
      <c r="F148" s="217"/>
      <c r="G148" s="217"/>
      <c r="H148" s="217"/>
      <c r="I148" s="217"/>
      <c r="J148" s="217"/>
    </row>
    <row r="149" spans="1:10" ht="18" customHeight="1">
      <c r="A149" s="39" t="s">
        <v>85</v>
      </c>
      <c r="B149" s="40" t="s">
        <v>7</v>
      </c>
      <c r="C149" s="39" t="s">
        <v>8</v>
      </c>
      <c r="D149" s="39" t="s">
        <v>9</v>
      </c>
      <c r="E149" s="238" t="s">
        <v>429</v>
      </c>
      <c r="F149" s="238"/>
      <c r="G149" s="41" t="s">
        <v>10</v>
      </c>
      <c r="H149" s="40" t="s">
        <v>11</v>
      </c>
      <c r="I149" s="40" t="s">
        <v>12</v>
      </c>
      <c r="J149" s="40" t="s">
        <v>14</v>
      </c>
    </row>
    <row r="150" spans="1:10" ht="25.95" customHeight="1">
      <c r="A150" s="33" t="s">
        <v>428</v>
      </c>
      <c r="B150" s="34" t="s">
        <v>86</v>
      </c>
      <c r="C150" s="33" t="s">
        <v>23</v>
      </c>
      <c r="D150" s="33" t="s">
        <v>87</v>
      </c>
      <c r="E150" s="237" t="s">
        <v>594</v>
      </c>
      <c r="F150" s="237"/>
      <c r="G150" s="35" t="s">
        <v>88</v>
      </c>
      <c r="H150" s="236">
        <v>1</v>
      </c>
      <c r="I150" s="235">
        <v>69.94</v>
      </c>
      <c r="J150" s="235">
        <v>69.94</v>
      </c>
    </row>
    <row r="151" spans="1:10" ht="24" customHeight="1">
      <c r="A151" s="233" t="s">
        <v>410</v>
      </c>
      <c r="B151" s="234" t="s">
        <v>586</v>
      </c>
      <c r="C151" s="233" t="s">
        <v>23</v>
      </c>
      <c r="D151" s="233" t="s">
        <v>585</v>
      </c>
      <c r="E151" s="232" t="s">
        <v>411</v>
      </c>
      <c r="F151" s="232"/>
      <c r="G151" s="231" t="s">
        <v>25</v>
      </c>
      <c r="H151" s="230">
        <v>3.956</v>
      </c>
      <c r="I151" s="229">
        <v>17.68</v>
      </c>
      <c r="J151" s="229">
        <v>69.94</v>
      </c>
    </row>
    <row r="152" spans="1:10">
      <c r="A152" s="222"/>
      <c r="B152" s="222"/>
      <c r="C152" s="222"/>
      <c r="D152" s="222"/>
      <c r="E152" s="222" t="s">
        <v>403</v>
      </c>
      <c r="F152" s="220">
        <v>43.08</v>
      </c>
      <c r="G152" s="222" t="s">
        <v>402</v>
      </c>
      <c r="H152" s="220">
        <v>0</v>
      </c>
      <c r="I152" s="222" t="s">
        <v>401</v>
      </c>
      <c r="J152" s="220">
        <v>43.08</v>
      </c>
    </row>
    <row r="153" spans="1:10" ht="14.4" thickBot="1">
      <c r="A153" s="222"/>
      <c r="B153" s="222"/>
      <c r="C153" s="222"/>
      <c r="D153" s="222"/>
      <c r="E153" s="222" t="s">
        <v>400</v>
      </c>
      <c r="F153" s="220">
        <v>13.56</v>
      </c>
      <c r="G153" s="222"/>
      <c r="H153" s="221" t="s">
        <v>399</v>
      </c>
      <c r="I153" s="221"/>
      <c r="J153" s="220">
        <v>83.5</v>
      </c>
    </row>
    <row r="154" spans="1:10" ht="1.05" customHeight="1" thickTop="1">
      <c r="A154" s="217"/>
      <c r="B154" s="217"/>
      <c r="C154" s="217"/>
      <c r="D154" s="217"/>
      <c r="E154" s="217"/>
      <c r="F154" s="217"/>
      <c r="G154" s="217"/>
      <c r="H154" s="217"/>
      <c r="I154" s="217"/>
      <c r="J154" s="217"/>
    </row>
    <row r="155" spans="1:10" ht="18" customHeight="1">
      <c r="A155" s="39" t="s">
        <v>89</v>
      </c>
      <c r="B155" s="40" t="s">
        <v>7</v>
      </c>
      <c r="C155" s="39" t="s">
        <v>8</v>
      </c>
      <c r="D155" s="39" t="s">
        <v>9</v>
      </c>
      <c r="E155" s="238" t="s">
        <v>429</v>
      </c>
      <c r="F155" s="238"/>
      <c r="G155" s="41" t="s">
        <v>10</v>
      </c>
      <c r="H155" s="40" t="s">
        <v>11</v>
      </c>
      <c r="I155" s="40" t="s">
        <v>12</v>
      </c>
      <c r="J155" s="40" t="s">
        <v>14</v>
      </c>
    </row>
    <row r="156" spans="1:10" ht="39" customHeight="1">
      <c r="A156" s="33" t="s">
        <v>428</v>
      </c>
      <c r="B156" s="34" t="s">
        <v>90</v>
      </c>
      <c r="C156" s="33" t="s">
        <v>23</v>
      </c>
      <c r="D156" s="33" t="s">
        <v>91</v>
      </c>
      <c r="E156" s="237" t="s">
        <v>593</v>
      </c>
      <c r="F156" s="237"/>
      <c r="G156" s="35" t="s">
        <v>88</v>
      </c>
      <c r="H156" s="236">
        <v>1</v>
      </c>
      <c r="I156" s="235">
        <v>214.35</v>
      </c>
      <c r="J156" s="235">
        <v>214.35</v>
      </c>
    </row>
    <row r="157" spans="1:10" ht="39" customHeight="1">
      <c r="A157" s="233" t="s">
        <v>410</v>
      </c>
      <c r="B157" s="234" t="s">
        <v>592</v>
      </c>
      <c r="C157" s="233" t="s">
        <v>23</v>
      </c>
      <c r="D157" s="233" t="s">
        <v>591</v>
      </c>
      <c r="E157" s="232" t="s">
        <v>414</v>
      </c>
      <c r="F157" s="232"/>
      <c r="G157" s="231" t="s">
        <v>590</v>
      </c>
      <c r="H157" s="230">
        <v>0.84499999999999997</v>
      </c>
      <c r="I157" s="229">
        <v>19.27</v>
      </c>
      <c r="J157" s="229">
        <v>16.28</v>
      </c>
    </row>
    <row r="158" spans="1:10" ht="39" customHeight="1">
      <c r="A158" s="233" t="s">
        <v>410</v>
      </c>
      <c r="B158" s="234" t="s">
        <v>589</v>
      </c>
      <c r="C158" s="233" t="s">
        <v>23</v>
      </c>
      <c r="D158" s="233" t="s">
        <v>588</v>
      </c>
      <c r="E158" s="232" t="s">
        <v>414</v>
      </c>
      <c r="F158" s="232"/>
      <c r="G158" s="231" t="s">
        <v>587</v>
      </c>
      <c r="H158" s="230">
        <v>0.20499999999999999</v>
      </c>
      <c r="I158" s="229">
        <v>25.41</v>
      </c>
      <c r="J158" s="229">
        <v>5.2</v>
      </c>
    </row>
    <row r="159" spans="1:10" ht="24" customHeight="1">
      <c r="A159" s="233" t="s">
        <v>410</v>
      </c>
      <c r="B159" s="234" t="s">
        <v>586</v>
      </c>
      <c r="C159" s="233" t="s">
        <v>23</v>
      </c>
      <c r="D159" s="233" t="s">
        <v>585</v>
      </c>
      <c r="E159" s="232" t="s">
        <v>411</v>
      </c>
      <c r="F159" s="232"/>
      <c r="G159" s="231" t="s">
        <v>25</v>
      </c>
      <c r="H159" s="230">
        <v>4.2</v>
      </c>
      <c r="I159" s="229">
        <v>17.68</v>
      </c>
      <c r="J159" s="229">
        <v>74.25</v>
      </c>
    </row>
    <row r="160" spans="1:10" ht="24" customHeight="1">
      <c r="A160" s="227" t="s">
        <v>406</v>
      </c>
      <c r="B160" s="228" t="s">
        <v>584</v>
      </c>
      <c r="C160" s="227" t="s">
        <v>23</v>
      </c>
      <c r="D160" s="227" t="s">
        <v>583</v>
      </c>
      <c r="E160" s="226" t="s">
        <v>404</v>
      </c>
      <c r="F160" s="226"/>
      <c r="G160" s="225" t="s">
        <v>436</v>
      </c>
      <c r="H160" s="224">
        <v>179.72989999999999</v>
      </c>
      <c r="I160" s="223">
        <v>0.66</v>
      </c>
      <c r="J160" s="223">
        <v>118.62</v>
      </c>
    </row>
    <row r="161" spans="1:10">
      <c r="A161" s="222"/>
      <c r="B161" s="222"/>
      <c r="C161" s="222"/>
      <c r="D161" s="222"/>
      <c r="E161" s="222" t="s">
        <v>403</v>
      </c>
      <c r="F161" s="220">
        <v>58.91</v>
      </c>
      <c r="G161" s="222" t="s">
        <v>402</v>
      </c>
      <c r="H161" s="220">
        <v>0</v>
      </c>
      <c r="I161" s="222" t="s">
        <v>401</v>
      </c>
      <c r="J161" s="220">
        <v>58.91</v>
      </c>
    </row>
    <row r="162" spans="1:10" ht="14.4" thickBot="1">
      <c r="A162" s="222"/>
      <c r="B162" s="222"/>
      <c r="C162" s="222"/>
      <c r="D162" s="222"/>
      <c r="E162" s="222" t="s">
        <v>400</v>
      </c>
      <c r="F162" s="220">
        <v>42.1</v>
      </c>
      <c r="G162" s="222"/>
      <c r="H162" s="221" t="s">
        <v>399</v>
      </c>
      <c r="I162" s="221"/>
      <c r="J162" s="220">
        <v>256.45</v>
      </c>
    </row>
    <row r="163" spans="1:10" ht="1.05" customHeight="1" thickTop="1">
      <c r="A163" s="217"/>
      <c r="B163" s="217"/>
      <c r="C163" s="217"/>
      <c r="D163" s="217"/>
      <c r="E163" s="217"/>
      <c r="F163" s="217"/>
      <c r="G163" s="217"/>
      <c r="H163" s="217"/>
      <c r="I163" s="217"/>
      <c r="J163" s="217"/>
    </row>
    <row r="164" spans="1:10" ht="18" customHeight="1">
      <c r="A164" s="39" t="s">
        <v>95</v>
      </c>
      <c r="B164" s="40" t="s">
        <v>7</v>
      </c>
      <c r="C164" s="39" t="s">
        <v>8</v>
      </c>
      <c r="D164" s="39" t="s">
        <v>9</v>
      </c>
      <c r="E164" s="238" t="s">
        <v>429</v>
      </c>
      <c r="F164" s="238"/>
      <c r="G164" s="41" t="s">
        <v>10</v>
      </c>
      <c r="H164" s="40" t="s">
        <v>11</v>
      </c>
      <c r="I164" s="40" t="s">
        <v>12</v>
      </c>
      <c r="J164" s="40" t="s">
        <v>14</v>
      </c>
    </row>
    <row r="165" spans="1:10" ht="39" customHeight="1">
      <c r="A165" s="33" t="s">
        <v>428</v>
      </c>
      <c r="B165" s="34" t="s">
        <v>96</v>
      </c>
      <c r="C165" s="33" t="s">
        <v>37</v>
      </c>
      <c r="D165" s="33" t="s">
        <v>97</v>
      </c>
      <c r="E165" s="237" t="s">
        <v>532</v>
      </c>
      <c r="F165" s="237"/>
      <c r="G165" s="35" t="s">
        <v>39</v>
      </c>
      <c r="H165" s="236">
        <v>1</v>
      </c>
      <c r="I165" s="235">
        <v>30870.98</v>
      </c>
      <c r="J165" s="235">
        <v>30870.98</v>
      </c>
    </row>
    <row r="166" spans="1:10" ht="25.95" customHeight="1">
      <c r="A166" s="233" t="s">
        <v>410</v>
      </c>
      <c r="B166" s="234" t="s">
        <v>527</v>
      </c>
      <c r="C166" s="233" t="s">
        <v>23</v>
      </c>
      <c r="D166" s="233" t="s">
        <v>526</v>
      </c>
      <c r="E166" s="232" t="s">
        <v>411</v>
      </c>
      <c r="F166" s="232"/>
      <c r="G166" s="231" t="s">
        <v>25</v>
      </c>
      <c r="H166" s="230">
        <v>96</v>
      </c>
      <c r="I166" s="229">
        <v>22.96</v>
      </c>
      <c r="J166" s="229">
        <v>2204.16</v>
      </c>
    </row>
    <row r="167" spans="1:10" ht="25.95" customHeight="1">
      <c r="A167" s="233" t="s">
        <v>410</v>
      </c>
      <c r="B167" s="234" t="s">
        <v>529</v>
      </c>
      <c r="C167" s="233" t="s">
        <v>23</v>
      </c>
      <c r="D167" s="233" t="s">
        <v>528</v>
      </c>
      <c r="E167" s="232" t="s">
        <v>411</v>
      </c>
      <c r="F167" s="232"/>
      <c r="G167" s="231" t="s">
        <v>25</v>
      </c>
      <c r="H167" s="230">
        <v>96</v>
      </c>
      <c r="I167" s="229">
        <v>18.23</v>
      </c>
      <c r="J167" s="229">
        <v>1750.08</v>
      </c>
    </row>
    <row r="168" spans="1:10" ht="25.95" customHeight="1">
      <c r="A168" s="233" t="s">
        <v>410</v>
      </c>
      <c r="B168" s="234" t="s">
        <v>582</v>
      </c>
      <c r="C168" s="233" t="s">
        <v>23</v>
      </c>
      <c r="D168" s="233" t="s">
        <v>581</v>
      </c>
      <c r="E168" s="232" t="s">
        <v>580</v>
      </c>
      <c r="F168" s="232"/>
      <c r="G168" s="231" t="s">
        <v>39</v>
      </c>
      <c r="H168" s="230">
        <v>2</v>
      </c>
      <c r="I168" s="229">
        <v>477.95</v>
      </c>
      <c r="J168" s="229">
        <v>955.9</v>
      </c>
    </row>
    <row r="169" spans="1:10" ht="25.95" customHeight="1">
      <c r="A169" s="227" t="s">
        <v>406</v>
      </c>
      <c r="B169" s="228" t="s">
        <v>579</v>
      </c>
      <c r="C169" s="227" t="s">
        <v>23</v>
      </c>
      <c r="D169" s="227" t="s">
        <v>578</v>
      </c>
      <c r="E169" s="226" t="s">
        <v>404</v>
      </c>
      <c r="F169" s="226"/>
      <c r="G169" s="225" t="s">
        <v>39</v>
      </c>
      <c r="H169" s="224">
        <v>12</v>
      </c>
      <c r="I169" s="223">
        <v>134.28</v>
      </c>
      <c r="J169" s="223">
        <v>1611.36</v>
      </c>
    </row>
    <row r="170" spans="1:10" ht="25.95" customHeight="1">
      <c r="A170" s="227" t="s">
        <v>406</v>
      </c>
      <c r="B170" s="228" t="s">
        <v>577</v>
      </c>
      <c r="C170" s="227" t="s">
        <v>23</v>
      </c>
      <c r="D170" s="227" t="s">
        <v>576</v>
      </c>
      <c r="E170" s="226" t="s">
        <v>404</v>
      </c>
      <c r="F170" s="226"/>
      <c r="G170" s="225" t="s">
        <v>39</v>
      </c>
      <c r="H170" s="224">
        <v>3</v>
      </c>
      <c r="I170" s="223">
        <v>369.87</v>
      </c>
      <c r="J170" s="223">
        <v>1109.6099999999999</v>
      </c>
    </row>
    <row r="171" spans="1:10" ht="24" customHeight="1">
      <c r="A171" s="227" t="s">
        <v>406</v>
      </c>
      <c r="B171" s="228" t="s">
        <v>575</v>
      </c>
      <c r="C171" s="227" t="s">
        <v>23</v>
      </c>
      <c r="D171" s="227" t="s">
        <v>574</v>
      </c>
      <c r="E171" s="226" t="s">
        <v>404</v>
      </c>
      <c r="F171" s="226"/>
      <c r="G171" s="225" t="s">
        <v>39</v>
      </c>
      <c r="H171" s="224">
        <v>2</v>
      </c>
      <c r="I171" s="223">
        <v>176.87</v>
      </c>
      <c r="J171" s="223">
        <v>353.74</v>
      </c>
    </row>
    <row r="172" spans="1:10" ht="25.95" customHeight="1">
      <c r="A172" s="227" t="s">
        <v>406</v>
      </c>
      <c r="B172" s="228" t="s">
        <v>573</v>
      </c>
      <c r="C172" s="227" t="s">
        <v>23</v>
      </c>
      <c r="D172" s="227" t="s">
        <v>572</v>
      </c>
      <c r="E172" s="226" t="s">
        <v>404</v>
      </c>
      <c r="F172" s="226"/>
      <c r="G172" s="225" t="s">
        <v>39</v>
      </c>
      <c r="H172" s="224">
        <v>2</v>
      </c>
      <c r="I172" s="223">
        <v>205.31</v>
      </c>
      <c r="J172" s="223">
        <v>410.62</v>
      </c>
    </row>
    <row r="173" spans="1:10" ht="24" customHeight="1">
      <c r="A173" s="227" t="s">
        <v>406</v>
      </c>
      <c r="B173" s="228" t="s">
        <v>571</v>
      </c>
      <c r="C173" s="227" t="s">
        <v>23</v>
      </c>
      <c r="D173" s="227" t="s">
        <v>570</v>
      </c>
      <c r="E173" s="226" t="s">
        <v>404</v>
      </c>
      <c r="F173" s="226"/>
      <c r="G173" s="225" t="s">
        <v>39</v>
      </c>
      <c r="H173" s="224">
        <v>1</v>
      </c>
      <c r="I173" s="223">
        <v>439.04</v>
      </c>
      <c r="J173" s="223">
        <v>439.04</v>
      </c>
    </row>
    <row r="174" spans="1:10" ht="39" customHeight="1">
      <c r="A174" s="227" t="s">
        <v>406</v>
      </c>
      <c r="B174" s="228" t="s">
        <v>569</v>
      </c>
      <c r="C174" s="227" t="s">
        <v>23</v>
      </c>
      <c r="D174" s="227" t="s">
        <v>568</v>
      </c>
      <c r="E174" s="226" t="s">
        <v>404</v>
      </c>
      <c r="F174" s="226"/>
      <c r="G174" s="225" t="s">
        <v>39</v>
      </c>
      <c r="H174" s="224">
        <v>2</v>
      </c>
      <c r="I174" s="223">
        <v>710.55</v>
      </c>
      <c r="J174" s="223">
        <v>1421.1</v>
      </c>
    </row>
    <row r="175" spans="1:10" ht="25.95" customHeight="1">
      <c r="A175" s="227" t="s">
        <v>406</v>
      </c>
      <c r="B175" s="228" t="s">
        <v>567</v>
      </c>
      <c r="C175" s="227" t="s">
        <v>23</v>
      </c>
      <c r="D175" s="227" t="s">
        <v>566</v>
      </c>
      <c r="E175" s="226" t="s">
        <v>404</v>
      </c>
      <c r="F175" s="226"/>
      <c r="G175" s="225" t="s">
        <v>39</v>
      </c>
      <c r="H175" s="224">
        <v>1</v>
      </c>
      <c r="I175" s="223">
        <v>109.28</v>
      </c>
      <c r="J175" s="223">
        <v>109.28</v>
      </c>
    </row>
    <row r="176" spans="1:10" ht="25.95" customHeight="1">
      <c r="A176" s="227" t="s">
        <v>406</v>
      </c>
      <c r="B176" s="228" t="s">
        <v>565</v>
      </c>
      <c r="C176" s="227" t="s">
        <v>23</v>
      </c>
      <c r="D176" s="227" t="s">
        <v>564</v>
      </c>
      <c r="E176" s="226" t="s">
        <v>404</v>
      </c>
      <c r="F176" s="226"/>
      <c r="G176" s="225" t="s">
        <v>39</v>
      </c>
      <c r="H176" s="224">
        <v>3</v>
      </c>
      <c r="I176" s="223">
        <v>95.2</v>
      </c>
      <c r="J176" s="223">
        <v>285.60000000000002</v>
      </c>
    </row>
    <row r="177" spans="1:10" ht="39" customHeight="1">
      <c r="A177" s="227" t="s">
        <v>406</v>
      </c>
      <c r="B177" s="228" t="s">
        <v>563</v>
      </c>
      <c r="C177" s="227" t="s">
        <v>23</v>
      </c>
      <c r="D177" s="227" t="s">
        <v>562</v>
      </c>
      <c r="E177" s="226" t="s">
        <v>404</v>
      </c>
      <c r="F177" s="226"/>
      <c r="G177" s="225" t="s">
        <v>39</v>
      </c>
      <c r="H177" s="224">
        <v>2</v>
      </c>
      <c r="I177" s="223">
        <v>514.44000000000005</v>
      </c>
      <c r="J177" s="223">
        <v>1028.8800000000001</v>
      </c>
    </row>
    <row r="178" spans="1:10" ht="25.95" customHeight="1">
      <c r="A178" s="227" t="s">
        <v>406</v>
      </c>
      <c r="B178" s="228" t="s">
        <v>561</v>
      </c>
      <c r="C178" s="227" t="s">
        <v>23</v>
      </c>
      <c r="D178" s="227" t="s">
        <v>560</v>
      </c>
      <c r="E178" s="226" t="s">
        <v>404</v>
      </c>
      <c r="F178" s="226"/>
      <c r="G178" s="225" t="s">
        <v>39</v>
      </c>
      <c r="H178" s="224">
        <v>2</v>
      </c>
      <c r="I178" s="223">
        <v>271.51</v>
      </c>
      <c r="J178" s="223">
        <v>543.02</v>
      </c>
    </row>
    <row r="179" spans="1:10" ht="25.95" customHeight="1">
      <c r="A179" s="227" t="s">
        <v>406</v>
      </c>
      <c r="B179" s="228" t="s">
        <v>559</v>
      </c>
      <c r="C179" s="227" t="s">
        <v>23</v>
      </c>
      <c r="D179" s="227" t="s">
        <v>558</v>
      </c>
      <c r="E179" s="226" t="s">
        <v>404</v>
      </c>
      <c r="F179" s="226"/>
      <c r="G179" s="225" t="s">
        <v>39</v>
      </c>
      <c r="H179" s="224">
        <v>2</v>
      </c>
      <c r="I179" s="223">
        <v>305.51</v>
      </c>
      <c r="J179" s="223">
        <v>611.02</v>
      </c>
    </row>
    <row r="180" spans="1:10" ht="24" customHeight="1">
      <c r="A180" s="227" t="s">
        <v>406</v>
      </c>
      <c r="B180" s="228" t="s">
        <v>557</v>
      </c>
      <c r="C180" s="227" t="s">
        <v>23</v>
      </c>
      <c r="D180" s="227" t="s">
        <v>556</v>
      </c>
      <c r="E180" s="226" t="s">
        <v>404</v>
      </c>
      <c r="F180" s="226"/>
      <c r="G180" s="225" t="s">
        <v>39</v>
      </c>
      <c r="H180" s="224">
        <v>2</v>
      </c>
      <c r="I180" s="223">
        <v>132.06</v>
      </c>
      <c r="J180" s="223">
        <v>264.12</v>
      </c>
    </row>
    <row r="181" spans="1:10" ht="25.95" customHeight="1">
      <c r="A181" s="227" t="s">
        <v>406</v>
      </c>
      <c r="B181" s="228" t="s">
        <v>555</v>
      </c>
      <c r="C181" s="227" t="s">
        <v>23</v>
      </c>
      <c r="D181" s="227" t="s">
        <v>554</v>
      </c>
      <c r="E181" s="226" t="s">
        <v>404</v>
      </c>
      <c r="F181" s="226"/>
      <c r="G181" s="225" t="s">
        <v>39</v>
      </c>
      <c r="H181" s="224">
        <v>1</v>
      </c>
      <c r="I181" s="223">
        <v>46.86</v>
      </c>
      <c r="J181" s="223">
        <v>46.86</v>
      </c>
    </row>
    <row r="182" spans="1:10" ht="39" customHeight="1">
      <c r="A182" s="227" t="s">
        <v>406</v>
      </c>
      <c r="B182" s="228" t="s">
        <v>553</v>
      </c>
      <c r="C182" s="227" t="s">
        <v>23</v>
      </c>
      <c r="D182" s="227" t="s">
        <v>552</v>
      </c>
      <c r="E182" s="226" t="s">
        <v>404</v>
      </c>
      <c r="F182" s="226"/>
      <c r="G182" s="225" t="s">
        <v>39</v>
      </c>
      <c r="H182" s="224">
        <v>1</v>
      </c>
      <c r="I182" s="223">
        <v>173.21</v>
      </c>
      <c r="J182" s="223">
        <v>173.21</v>
      </c>
    </row>
    <row r="183" spans="1:10" ht="25.95" customHeight="1">
      <c r="A183" s="227" t="s">
        <v>406</v>
      </c>
      <c r="B183" s="228" t="s">
        <v>551</v>
      </c>
      <c r="C183" s="227" t="s">
        <v>23</v>
      </c>
      <c r="D183" s="227" t="s">
        <v>550</v>
      </c>
      <c r="E183" s="226" t="s">
        <v>404</v>
      </c>
      <c r="F183" s="226"/>
      <c r="G183" s="225" t="s">
        <v>39</v>
      </c>
      <c r="H183" s="224">
        <v>4</v>
      </c>
      <c r="I183" s="223">
        <v>26.56</v>
      </c>
      <c r="J183" s="223">
        <v>106.24</v>
      </c>
    </row>
    <row r="184" spans="1:10" ht="25.95" customHeight="1">
      <c r="A184" s="227" t="s">
        <v>406</v>
      </c>
      <c r="B184" s="228" t="s">
        <v>549</v>
      </c>
      <c r="C184" s="227" t="s">
        <v>23</v>
      </c>
      <c r="D184" s="227" t="s">
        <v>548</v>
      </c>
      <c r="E184" s="226" t="s">
        <v>404</v>
      </c>
      <c r="F184" s="226"/>
      <c r="G184" s="225" t="s">
        <v>39</v>
      </c>
      <c r="H184" s="224">
        <v>2</v>
      </c>
      <c r="I184" s="223">
        <v>61.47</v>
      </c>
      <c r="J184" s="223">
        <v>122.94</v>
      </c>
    </row>
    <row r="185" spans="1:10" ht="24" customHeight="1">
      <c r="A185" s="227" t="s">
        <v>406</v>
      </c>
      <c r="B185" s="228" t="s">
        <v>547</v>
      </c>
      <c r="C185" s="227" t="s">
        <v>37</v>
      </c>
      <c r="D185" s="227" t="s">
        <v>386</v>
      </c>
      <c r="E185" s="226">
        <v>0</v>
      </c>
      <c r="F185" s="226"/>
      <c r="G185" s="225" t="s">
        <v>39</v>
      </c>
      <c r="H185" s="224">
        <v>2</v>
      </c>
      <c r="I185" s="223">
        <v>95.92</v>
      </c>
      <c r="J185" s="223">
        <v>191.84</v>
      </c>
    </row>
    <row r="186" spans="1:10" ht="24" customHeight="1">
      <c r="A186" s="227" t="s">
        <v>406</v>
      </c>
      <c r="B186" s="228" t="s">
        <v>546</v>
      </c>
      <c r="C186" s="227" t="s">
        <v>37</v>
      </c>
      <c r="D186" s="227" t="s">
        <v>545</v>
      </c>
      <c r="E186" s="226">
        <v>0</v>
      </c>
      <c r="F186" s="226"/>
      <c r="G186" s="225" t="s">
        <v>39</v>
      </c>
      <c r="H186" s="224">
        <v>2</v>
      </c>
      <c r="I186" s="223">
        <v>6325.9</v>
      </c>
      <c r="J186" s="223">
        <v>12651.8</v>
      </c>
    </row>
    <row r="187" spans="1:10" ht="39" customHeight="1">
      <c r="A187" s="227" t="s">
        <v>406</v>
      </c>
      <c r="B187" s="228" t="s">
        <v>544</v>
      </c>
      <c r="C187" s="227" t="s">
        <v>23</v>
      </c>
      <c r="D187" s="227" t="s">
        <v>543</v>
      </c>
      <c r="E187" s="226" t="s">
        <v>404</v>
      </c>
      <c r="F187" s="226"/>
      <c r="G187" s="225" t="s">
        <v>55</v>
      </c>
      <c r="H187" s="224">
        <v>24</v>
      </c>
      <c r="I187" s="223">
        <v>111.6</v>
      </c>
      <c r="J187" s="223">
        <v>2678.4</v>
      </c>
    </row>
    <row r="188" spans="1:10" ht="25.95" customHeight="1">
      <c r="A188" s="227" t="s">
        <v>406</v>
      </c>
      <c r="B188" s="228" t="s">
        <v>542</v>
      </c>
      <c r="C188" s="227" t="s">
        <v>23</v>
      </c>
      <c r="D188" s="227" t="s">
        <v>541</v>
      </c>
      <c r="E188" s="226" t="s">
        <v>404</v>
      </c>
      <c r="F188" s="226"/>
      <c r="G188" s="225" t="s">
        <v>55</v>
      </c>
      <c r="H188" s="224">
        <v>12</v>
      </c>
      <c r="I188" s="223">
        <v>150.18</v>
      </c>
      <c r="J188" s="223">
        <v>1802.16</v>
      </c>
    </row>
    <row r="189" spans="1:10">
      <c r="A189" s="222"/>
      <c r="B189" s="222"/>
      <c r="C189" s="222"/>
      <c r="D189" s="222"/>
      <c r="E189" s="222" t="s">
        <v>403</v>
      </c>
      <c r="F189" s="220">
        <v>3376.16</v>
      </c>
      <c r="G189" s="222" t="s">
        <v>402</v>
      </c>
      <c r="H189" s="220">
        <v>0</v>
      </c>
      <c r="I189" s="222" t="s">
        <v>401</v>
      </c>
      <c r="J189" s="220">
        <v>3376.16</v>
      </c>
    </row>
    <row r="190" spans="1:10" ht="14.4" thickBot="1">
      <c r="A190" s="222"/>
      <c r="B190" s="222"/>
      <c r="C190" s="222"/>
      <c r="D190" s="222"/>
      <c r="E190" s="222" t="s">
        <v>400</v>
      </c>
      <c r="F190" s="220">
        <v>3760.06</v>
      </c>
      <c r="G190" s="222"/>
      <c r="H190" s="221" t="s">
        <v>399</v>
      </c>
      <c r="I190" s="221"/>
      <c r="J190" s="220">
        <v>34631.040000000001</v>
      </c>
    </row>
    <row r="191" spans="1:10" ht="1.05" customHeight="1" thickTop="1">
      <c r="A191" s="217"/>
      <c r="B191" s="217"/>
      <c r="C191" s="217"/>
      <c r="D191" s="217"/>
      <c r="E191" s="217"/>
      <c r="F191" s="217"/>
      <c r="G191" s="217"/>
      <c r="H191" s="217"/>
      <c r="I191" s="217"/>
      <c r="J191" s="217"/>
    </row>
    <row r="192" spans="1:10" ht="18" customHeight="1">
      <c r="A192" s="39" t="s">
        <v>98</v>
      </c>
      <c r="B192" s="40" t="s">
        <v>7</v>
      </c>
      <c r="C192" s="39" t="s">
        <v>8</v>
      </c>
      <c r="D192" s="39" t="s">
        <v>9</v>
      </c>
      <c r="E192" s="238" t="s">
        <v>429</v>
      </c>
      <c r="F192" s="238"/>
      <c r="G192" s="41" t="s">
        <v>10</v>
      </c>
      <c r="H192" s="40" t="s">
        <v>11</v>
      </c>
      <c r="I192" s="40" t="s">
        <v>12</v>
      </c>
      <c r="J192" s="40" t="s">
        <v>14</v>
      </c>
    </row>
    <row r="193" spans="1:10" ht="25.95" customHeight="1">
      <c r="A193" s="33" t="s">
        <v>428</v>
      </c>
      <c r="B193" s="34" t="s">
        <v>99</v>
      </c>
      <c r="C193" s="33" t="s">
        <v>37</v>
      </c>
      <c r="D193" s="33" t="s">
        <v>100</v>
      </c>
      <c r="E193" s="237" t="s">
        <v>532</v>
      </c>
      <c r="F193" s="237"/>
      <c r="G193" s="35" t="s">
        <v>39</v>
      </c>
      <c r="H193" s="236">
        <v>1</v>
      </c>
      <c r="I193" s="235">
        <v>813.65</v>
      </c>
      <c r="J193" s="235">
        <v>813.65</v>
      </c>
    </row>
    <row r="194" spans="1:10" ht="25.95" customHeight="1">
      <c r="A194" s="233" t="s">
        <v>410</v>
      </c>
      <c r="B194" s="234" t="s">
        <v>422</v>
      </c>
      <c r="C194" s="233" t="s">
        <v>23</v>
      </c>
      <c r="D194" s="233" t="s">
        <v>421</v>
      </c>
      <c r="E194" s="232" t="s">
        <v>411</v>
      </c>
      <c r="F194" s="232"/>
      <c r="G194" s="231" t="s">
        <v>25</v>
      </c>
      <c r="H194" s="230">
        <v>6</v>
      </c>
      <c r="I194" s="229">
        <v>18.59</v>
      </c>
      <c r="J194" s="229">
        <v>111.54</v>
      </c>
    </row>
    <row r="195" spans="1:10" ht="25.95" customHeight="1">
      <c r="A195" s="233" t="s">
        <v>410</v>
      </c>
      <c r="B195" s="234" t="s">
        <v>540</v>
      </c>
      <c r="C195" s="233" t="s">
        <v>23</v>
      </c>
      <c r="D195" s="233" t="s">
        <v>539</v>
      </c>
      <c r="E195" s="232" t="s">
        <v>411</v>
      </c>
      <c r="F195" s="232"/>
      <c r="G195" s="231" t="s">
        <v>25</v>
      </c>
      <c r="H195" s="230">
        <v>8</v>
      </c>
      <c r="I195" s="229">
        <v>23.81</v>
      </c>
      <c r="J195" s="229">
        <v>190.48</v>
      </c>
    </row>
    <row r="196" spans="1:10" ht="24" customHeight="1">
      <c r="A196" s="227" t="s">
        <v>406</v>
      </c>
      <c r="B196" s="228" t="s">
        <v>538</v>
      </c>
      <c r="C196" s="227" t="s">
        <v>37</v>
      </c>
      <c r="D196" s="227" t="s">
        <v>537</v>
      </c>
      <c r="E196" s="226" t="s">
        <v>404</v>
      </c>
      <c r="F196" s="226"/>
      <c r="G196" s="225" t="s">
        <v>39</v>
      </c>
      <c r="H196" s="224">
        <v>0.36808629999999998</v>
      </c>
      <c r="I196" s="223">
        <v>1390</v>
      </c>
      <c r="J196" s="223">
        <v>511.63</v>
      </c>
    </row>
    <row r="197" spans="1:10">
      <c r="A197" s="222"/>
      <c r="B197" s="222"/>
      <c r="C197" s="222"/>
      <c r="D197" s="222"/>
      <c r="E197" s="222" t="s">
        <v>403</v>
      </c>
      <c r="F197" s="220">
        <v>205</v>
      </c>
      <c r="G197" s="222" t="s">
        <v>402</v>
      </c>
      <c r="H197" s="220">
        <v>0</v>
      </c>
      <c r="I197" s="222" t="s">
        <v>401</v>
      </c>
      <c r="J197" s="220">
        <v>205</v>
      </c>
    </row>
    <row r="198" spans="1:10" ht="14.4" thickBot="1">
      <c r="A198" s="222"/>
      <c r="B198" s="222"/>
      <c r="C198" s="222"/>
      <c r="D198" s="222"/>
      <c r="E198" s="222" t="s">
        <v>400</v>
      </c>
      <c r="F198" s="220">
        <v>170.38</v>
      </c>
      <c r="G198" s="222"/>
      <c r="H198" s="221" t="s">
        <v>399</v>
      </c>
      <c r="I198" s="221"/>
      <c r="J198" s="220">
        <v>984.03</v>
      </c>
    </row>
    <row r="199" spans="1:10" ht="1.05" customHeight="1" thickTop="1">
      <c r="A199" s="217"/>
      <c r="B199" s="217"/>
      <c r="C199" s="217"/>
      <c r="D199" s="217"/>
      <c r="E199" s="217"/>
      <c r="F199" s="217"/>
      <c r="G199" s="217"/>
      <c r="H199" s="217"/>
      <c r="I199" s="217"/>
      <c r="J199" s="217"/>
    </row>
    <row r="200" spans="1:10" ht="18" customHeight="1">
      <c r="A200" s="39" t="s">
        <v>101</v>
      </c>
      <c r="B200" s="40" t="s">
        <v>7</v>
      </c>
      <c r="C200" s="39" t="s">
        <v>8</v>
      </c>
      <c r="D200" s="39" t="s">
        <v>9</v>
      </c>
      <c r="E200" s="238" t="s">
        <v>429</v>
      </c>
      <c r="F200" s="238"/>
      <c r="G200" s="41" t="s">
        <v>10</v>
      </c>
      <c r="H200" s="40" t="s">
        <v>11</v>
      </c>
      <c r="I200" s="40" t="s">
        <v>12</v>
      </c>
      <c r="J200" s="40" t="s">
        <v>14</v>
      </c>
    </row>
    <row r="201" spans="1:10" ht="25.95" customHeight="1">
      <c r="A201" s="33" t="s">
        <v>428</v>
      </c>
      <c r="B201" s="34" t="s">
        <v>102</v>
      </c>
      <c r="C201" s="33" t="s">
        <v>37</v>
      </c>
      <c r="D201" s="33" t="s">
        <v>103</v>
      </c>
      <c r="E201" s="237" t="s">
        <v>532</v>
      </c>
      <c r="F201" s="237"/>
      <c r="G201" s="35" t="s">
        <v>39</v>
      </c>
      <c r="H201" s="236">
        <v>1</v>
      </c>
      <c r="I201" s="235">
        <v>630.96</v>
      </c>
      <c r="J201" s="235">
        <v>630.96</v>
      </c>
    </row>
    <row r="202" spans="1:10" ht="25.95" customHeight="1">
      <c r="A202" s="233" t="s">
        <v>410</v>
      </c>
      <c r="B202" s="234" t="s">
        <v>422</v>
      </c>
      <c r="C202" s="233" t="s">
        <v>23</v>
      </c>
      <c r="D202" s="233" t="s">
        <v>421</v>
      </c>
      <c r="E202" s="232" t="s">
        <v>411</v>
      </c>
      <c r="F202" s="232"/>
      <c r="G202" s="231" t="s">
        <v>25</v>
      </c>
      <c r="H202" s="230">
        <v>6</v>
      </c>
      <c r="I202" s="229">
        <v>18.59</v>
      </c>
      <c r="J202" s="229">
        <v>111.54</v>
      </c>
    </row>
    <row r="203" spans="1:10" ht="24" customHeight="1">
      <c r="A203" s="233" t="s">
        <v>410</v>
      </c>
      <c r="B203" s="234" t="s">
        <v>426</v>
      </c>
      <c r="C203" s="233" t="s">
        <v>23</v>
      </c>
      <c r="D203" s="233" t="s">
        <v>425</v>
      </c>
      <c r="E203" s="232" t="s">
        <v>411</v>
      </c>
      <c r="F203" s="232"/>
      <c r="G203" s="231" t="s">
        <v>25</v>
      </c>
      <c r="H203" s="230">
        <v>6</v>
      </c>
      <c r="I203" s="229">
        <v>23.81</v>
      </c>
      <c r="J203" s="229">
        <v>142.86000000000001</v>
      </c>
    </row>
    <row r="204" spans="1:10" ht="25.95" customHeight="1">
      <c r="A204" s="227" t="s">
        <v>406</v>
      </c>
      <c r="B204" s="228" t="s">
        <v>536</v>
      </c>
      <c r="C204" s="227" t="s">
        <v>37</v>
      </c>
      <c r="D204" s="227" t="s">
        <v>535</v>
      </c>
      <c r="E204" s="226" t="s">
        <v>404</v>
      </c>
      <c r="F204" s="226"/>
      <c r="G204" s="225" t="s">
        <v>39</v>
      </c>
      <c r="H204" s="224">
        <v>0.19360920000000001</v>
      </c>
      <c r="I204" s="223">
        <v>1945</v>
      </c>
      <c r="J204" s="223">
        <v>376.56</v>
      </c>
    </row>
    <row r="205" spans="1:10">
      <c r="A205" s="222"/>
      <c r="B205" s="222"/>
      <c r="C205" s="222"/>
      <c r="D205" s="222"/>
      <c r="E205" s="222" t="s">
        <v>403</v>
      </c>
      <c r="F205" s="220">
        <v>171.23999999999998</v>
      </c>
      <c r="G205" s="222" t="s">
        <v>402</v>
      </c>
      <c r="H205" s="220">
        <v>0</v>
      </c>
      <c r="I205" s="222" t="s">
        <v>401</v>
      </c>
      <c r="J205" s="220">
        <v>171.23999999999998</v>
      </c>
    </row>
    <row r="206" spans="1:10" ht="14.4" thickBot="1">
      <c r="A206" s="222"/>
      <c r="B206" s="222"/>
      <c r="C206" s="222"/>
      <c r="D206" s="222"/>
      <c r="E206" s="222" t="s">
        <v>400</v>
      </c>
      <c r="F206" s="220">
        <v>131.79</v>
      </c>
      <c r="G206" s="222"/>
      <c r="H206" s="221" t="s">
        <v>399</v>
      </c>
      <c r="I206" s="221"/>
      <c r="J206" s="220">
        <v>762.75</v>
      </c>
    </row>
    <row r="207" spans="1:10" ht="1.05" customHeight="1" thickTop="1">
      <c r="A207" s="217"/>
      <c r="B207" s="217"/>
      <c r="C207" s="217"/>
      <c r="D207" s="217"/>
      <c r="E207" s="217"/>
      <c r="F207" s="217"/>
      <c r="G207" s="217"/>
      <c r="H207" s="217"/>
      <c r="I207" s="217"/>
      <c r="J207" s="217"/>
    </row>
    <row r="208" spans="1:10" ht="18" customHeight="1">
      <c r="A208" s="39" t="s">
        <v>106</v>
      </c>
      <c r="B208" s="40" t="s">
        <v>7</v>
      </c>
      <c r="C208" s="39" t="s">
        <v>8</v>
      </c>
      <c r="D208" s="39" t="s">
        <v>9</v>
      </c>
      <c r="E208" s="238" t="s">
        <v>429</v>
      </c>
      <c r="F208" s="238"/>
      <c r="G208" s="41" t="s">
        <v>10</v>
      </c>
      <c r="H208" s="40" t="s">
        <v>11</v>
      </c>
      <c r="I208" s="40" t="s">
        <v>12</v>
      </c>
      <c r="J208" s="40" t="s">
        <v>14</v>
      </c>
    </row>
    <row r="209" spans="1:10" ht="39" customHeight="1">
      <c r="A209" s="33" t="s">
        <v>428</v>
      </c>
      <c r="B209" s="34" t="s">
        <v>107</v>
      </c>
      <c r="C209" s="33" t="s">
        <v>23</v>
      </c>
      <c r="D209" s="33" t="s">
        <v>108</v>
      </c>
      <c r="E209" s="237" t="s">
        <v>532</v>
      </c>
      <c r="F209" s="237"/>
      <c r="G209" s="35" t="s">
        <v>39</v>
      </c>
      <c r="H209" s="236">
        <v>1</v>
      </c>
      <c r="I209" s="235">
        <v>695.25</v>
      </c>
      <c r="J209" s="235">
        <v>695.25</v>
      </c>
    </row>
    <row r="210" spans="1:10" ht="25.95" customHeight="1">
      <c r="A210" s="233" t="s">
        <v>410</v>
      </c>
      <c r="B210" s="234" t="s">
        <v>527</v>
      </c>
      <c r="C210" s="233" t="s">
        <v>23</v>
      </c>
      <c r="D210" s="233" t="s">
        <v>526</v>
      </c>
      <c r="E210" s="232" t="s">
        <v>411</v>
      </c>
      <c r="F210" s="232"/>
      <c r="G210" s="231" t="s">
        <v>25</v>
      </c>
      <c r="H210" s="230">
        <v>0.45739999999999997</v>
      </c>
      <c r="I210" s="229">
        <v>22.96</v>
      </c>
      <c r="J210" s="229">
        <v>10.5</v>
      </c>
    </row>
    <row r="211" spans="1:10" ht="25.95" customHeight="1">
      <c r="A211" s="233" t="s">
        <v>410</v>
      </c>
      <c r="B211" s="234" t="s">
        <v>529</v>
      </c>
      <c r="C211" s="233" t="s">
        <v>23</v>
      </c>
      <c r="D211" s="233" t="s">
        <v>528</v>
      </c>
      <c r="E211" s="232" t="s">
        <v>411</v>
      </c>
      <c r="F211" s="232"/>
      <c r="G211" s="231" t="s">
        <v>25</v>
      </c>
      <c r="H211" s="230">
        <v>0.45739999999999997</v>
      </c>
      <c r="I211" s="229">
        <v>18.23</v>
      </c>
      <c r="J211" s="229">
        <v>8.33</v>
      </c>
    </row>
    <row r="212" spans="1:10" ht="39" customHeight="1">
      <c r="A212" s="227" t="s">
        <v>406</v>
      </c>
      <c r="B212" s="228" t="s">
        <v>525</v>
      </c>
      <c r="C212" s="227" t="s">
        <v>23</v>
      </c>
      <c r="D212" s="227" t="s">
        <v>524</v>
      </c>
      <c r="E212" s="226" t="s">
        <v>404</v>
      </c>
      <c r="F212" s="226"/>
      <c r="G212" s="225" t="s">
        <v>39</v>
      </c>
      <c r="H212" s="224">
        <v>2</v>
      </c>
      <c r="I212" s="223">
        <v>0.71</v>
      </c>
      <c r="J212" s="223">
        <v>1.42</v>
      </c>
    </row>
    <row r="213" spans="1:10" ht="25.95" customHeight="1">
      <c r="A213" s="227" t="s">
        <v>406</v>
      </c>
      <c r="B213" s="228" t="s">
        <v>534</v>
      </c>
      <c r="C213" s="227" t="s">
        <v>23</v>
      </c>
      <c r="D213" s="227" t="s">
        <v>533</v>
      </c>
      <c r="E213" s="226" t="s">
        <v>404</v>
      </c>
      <c r="F213" s="226"/>
      <c r="G213" s="225" t="s">
        <v>39</v>
      </c>
      <c r="H213" s="224">
        <v>1</v>
      </c>
      <c r="I213" s="223">
        <v>675</v>
      </c>
      <c r="J213" s="223">
        <v>675</v>
      </c>
    </row>
    <row r="214" spans="1:10">
      <c r="A214" s="222"/>
      <c r="B214" s="222"/>
      <c r="C214" s="222"/>
      <c r="D214" s="222"/>
      <c r="E214" s="222" t="s">
        <v>403</v>
      </c>
      <c r="F214" s="220">
        <v>13.03</v>
      </c>
      <c r="G214" s="222" t="s">
        <v>402</v>
      </c>
      <c r="H214" s="220">
        <v>0</v>
      </c>
      <c r="I214" s="222" t="s">
        <v>401</v>
      </c>
      <c r="J214" s="220">
        <v>13.03</v>
      </c>
    </row>
    <row r="215" spans="1:10" ht="14.4" thickBot="1">
      <c r="A215" s="222"/>
      <c r="B215" s="222"/>
      <c r="C215" s="222"/>
      <c r="D215" s="222"/>
      <c r="E215" s="222" t="s">
        <v>400</v>
      </c>
      <c r="F215" s="220">
        <v>145.46</v>
      </c>
      <c r="G215" s="222"/>
      <c r="H215" s="221" t="s">
        <v>399</v>
      </c>
      <c r="I215" s="221"/>
      <c r="J215" s="220">
        <v>840.71</v>
      </c>
    </row>
    <row r="216" spans="1:10" ht="1.05" customHeight="1" thickTop="1">
      <c r="A216" s="217"/>
      <c r="B216" s="217"/>
      <c r="C216" s="217"/>
      <c r="D216" s="217"/>
      <c r="E216" s="217"/>
      <c r="F216" s="217"/>
      <c r="G216" s="217"/>
      <c r="H216" s="217"/>
      <c r="I216" s="217"/>
      <c r="J216" s="217"/>
    </row>
    <row r="217" spans="1:10" ht="18" customHeight="1">
      <c r="A217" s="39" t="s">
        <v>109</v>
      </c>
      <c r="B217" s="40" t="s">
        <v>7</v>
      </c>
      <c r="C217" s="39" t="s">
        <v>8</v>
      </c>
      <c r="D217" s="39" t="s">
        <v>9</v>
      </c>
      <c r="E217" s="238" t="s">
        <v>429</v>
      </c>
      <c r="F217" s="238"/>
      <c r="G217" s="41" t="s">
        <v>10</v>
      </c>
      <c r="H217" s="40" t="s">
        <v>11</v>
      </c>
      <c r="I217" s="40" t="s">
        <v>12</v>
      </c>
      <c r="J217" s="40" t="s">
        <v>14</v>
      </c>
    </row>
    <row r="218" spans="1:10" ht="39" customHeight="1">
      <c r="A218" s="33" t="s">
        <v>428</v>
      </c>
      <c r="B218" s="34" t="s">
        <v>110</v>
      </c>
      <c r="C218" s="33" t="s">
        <v>23</v>
      </c>
      <c r="D218" s="33" t="s">
        <v>111</v>
      </c>
      <c r="E218" s="237" t="s">
        <v>532</v>
      </c>
      <c r="F218" s="237"/>
      <c r="G218" s="35" t="s">
        <v>39</v>
      </c>
      <c r="H218" s="236">
        <v>1</v>
      </c>
      <c r="I218" s="235">
        <v>245.25</v>
      </c>
      <c r="J218" s="235">
        <v>245.25</v>
      </c>
    </row>
    <row r="219" spans="1:10" ht="25.95" customHeight="1">
      <c r="A219" s="233" t="s">
        <v>410</v>
      </c>
      <c r="B219" s="234" t="s">
        <v>527</v>
      </c>
      <c r="C219" s="233" t="s">
        <v>23</v>
      </c>
      <c r="D219" s="233" t="s">
        <v>526</v>
      </c>
      <c r="E219" s="232" t="s">
        <v>411</v>
      </c>
      <c r="F219" s="232"/>
      <c r="G219" s="231" t="s">
        <v>25</v>
      </c>
      <c r="H219" s="230">
        <v>0.45739999999999997</v>
      </c>
      <c r="I219" s="229">
        <v>22.96</v>
      </c>
      <c r="J219" s="229">
        <v>10.5</v>
      </c>
    </row>
    <row r="220" spans="1:10" ht="25.95" customHeight="1">
      <c r="A220" s="233" t="s">
        <v>410</v>
      </c>
      <c r="B220" s="234" t="s">
        <v>529</v>
      </c>
      <c r="C220" s="233" t="s">
        <v>23</v>
      </c>
      <c r="D220" s="233" t="s">
        <v>528</v>
      </c>
      <c r="E220" s="232" t="s">
        <v>411</v>
      </c>
      <c r="F220" s="232"/>
      <c r="G220" s="231" t="s">
        <v>25</v>
      </c>
      <c r="H220" s="230">
        <v>0.45739999999999997</v>
      </c>
      <c r="I220" s="229">
        <v>18.23</v>
      </c>
      <c r="J220" s="229">
        <v>8.33</v>
      </c>
    </row>
    <row r="221" spans="1:10" ht="39" customHeight="1">
      <c r="A221" s="227" t="s">
        <v>406</v>
      </c>
      <c r="B221" s="228" t="s">
        <v>525</v>
      </c>
      <c r="C221" s="227" t="s">
        <v>23</v>
      </c>
      <c r="D221" s="227" t="s">
        <v>524</v>
      </c>
      <c r="E221" s="226" t="s">
        <v>404</v>
      </c>
      <c r="F221" s="226"/>
      <c r="G221" s="225" t="s">
        <v>39</v>
      </c>
      <c r="H221" s="224">
        <v>2</v>
      </c>
      <c r="I221" s="223">
        <v>0.71</v>
      </c>
      <c r="J221" s="223">
        <v>1.42</v>
      </c>
    </row>
    <row r="222" spans="1:10" ht="25.95" customHeight="1">
      <c r="A222" s="227" t="s">
        <v>406</v>
      </c>
      <c r="B222" s="228" t="s">
        <v>531</v>
      </c>
      <c r="C222" s="227" t="s">
        <v>23</v>
      </c>
      <c r="D222" s="227" t="s">
        <v>530</v>
      </c>
      <c r="E222" s="226" t="s">
        <v>404</v>
      </c>
      <c r="F222" s="226"/>
      <c r="G222" s="225" t="s">
        <v>39</v>
      </c>
      <c r="H222" s="224">
        <v>1</v>
      </c>
      <c r="I222" s="223">
        <v>225</v>
      </c>
      <c r="J222" s="223">
        <v>225</v>
      </c>
    </row>
    <row r="223" spans="1:10">
      <c r="A223" s="222"/>
      <c r="B223" s="222"/>
      <c r="C223" s="222"/>
      <c r="D223" s="222"/>
      <c r="E223" s="222" t="s">
        <v>403</v>
      </c>
      <c r="F223" s="220">
        <v>13.03</v>
      </c>
      <c r="G223" s="222" t="s">
        <v>402</v>
      </c>
      <c r="H223" s="220">
        <v>0</v>
      </c>
      <c r="I223" s="222" t="s">
        <v>401</v>
      </c>
      <c r="J223" s="220">
        <v>13.03</v>
      </c>
    </row>
    <row r="224" spans="1:10" ht="14.4" thickBot="1">
      <c r="A224" s="222"/>
      <c r="B224" s="222"/>
      <c r="C224" s="222"/>
      <c r="D224" s="222"/>
      <c r="E224" s="222" t="s">
        <v>400</v>
      </c>
      <c r="F224" s="220">
        <v>51.28</v>
      </c>
      <c r="G224" s="222"/>
      <c r="H224" s="221" t="s">
        <v>399</v>
      </c>
      <c r="I224" s="221"/>
      <c r="J224" s="220">
        <v>296.52999999999997</v>
      </c>
    </row>
    <row r="225" spans="1:10" ht="1.05" customHeight="1" thickTop="1">
      <c r="A225" s="217"/>
      <c r="B225" s="217"/>
      <c r="C225" s="217"/>
      <c r="D225" s="217"/>
      <c r="E225" s="217"/>
      <c r="F225" s="217"/>
      <c r="G225" s="217"/>
      <c r="H225" s="217"/>
      <c r="I225" s="217"/>
      <c r="J225" s="217"/>
    </row>
    <row r="226" spans="1:10" ht="18" customHeight="1">
      <c r="A226" s="39" t="s">
        <v>112</v>
      </c>
      <c r="B226" s="40" t="s">
        <v>7</v>
      </c>
      <c r="C226" s="39" t="s">
        <v>8</v>
      </c>
      <c r="D226" s="39" t="s">
        <v>9</v>
      </c>
      <c r="E226" s="238" t="s">
        <v>429</v>
      </c>
      <c r="F226" s="238"/>
      <c r="G226" s="41" t="s">
        <v>10</v>
      </c>
      <c r="H226" s="40" t="s">
        <v>11</v>
      </c>
      <c r="I226" s="40" t="s">
        <v>12</v>
      </c>
      <c r="J226" s="40" t="s">
        <v>14</v>
      </c>
    </row>
    <row r="227" spans="1:10" ht="24" customHeight="1">
      <c r="A227" s="33" t="s">
        <v>428</v>
      </c>
      <c r="B227" s="34" t="s">
        <v>113</v>
      </c>
      <c r="C227" s="33" t="s">
        <v>37</v>
      </c>
      <c r="D227" s="33" t="s">
        <v>114</v>
      </c>
      <c r="E227" s="237" t="s">
        <v>427</v>
      </c>
      <c r="F227" s="237"/>
      <c r="G227" s="35" t="s">
        <v>39</v>
      </c>
      <c r="H227" s="236">
        <v>1</v>
      </c>
      <c r="I227" s="235">
        <v>20.25</v>
      </c>
      <c r="J227" s="235">
        <v>20.25</v>
      </c>
    </row>
    <row r="228" spans="1:10" ht="25.95" customHeight="1">
      <c r="A228" s="233" t="s">
        <v>410</v>
      </c>
      <c r="B228" s="234" t="s">
        <v>529</v>
      </c>
      <c r="C228" s="233" t="s">
        <v>23</v>
      </c>
      <c r="D228" s="233" t="s">
        <v>528</v>
      </c>
      <c r="E228" s="232" t="s">
        <v>411</v>
      </c>
      <c r="F228" s="232"/>
      <c r="G228" s="231" t="s">
        <v>25</v>
      </c>
      <c r="H228" s="230">
        <v>0.45739999999999997</v>
      </c>
      <c r="I228" s="229">
        <v>18.23</v>
      </c>
      <c r="J228" s="229">
        <v>8.33</v>
      </c>
    </row>
    <row r="229" spans="1:10" ht="25.95" customHeight="1">
      <c r="A229" s="233" t="s">
        <v>410</v>
      </c>
      <c r="B229" s="234" t="s">
        <v>527</v>
      </c>
      <c r="C229" s="233" t="s">
        <v>23</v>
      </c>
      <c r="D229" s="233" t="s">
        <v>526</v>
      </c>
      <c r="E229" s="232" t="s">
        <v>411</v>
      </c>
      <c r="F229" s="232"/>
      <c r="G229" s="231" t="s">
        <v>25</v>
      </c>
      <c r="H229" s="230">
        <v>0.45739999999999997</v>
      </c>
      <c r="I229" s="229">
        <v>22.96</v>
      </c>
      <c r="J229" s="229">
        <v>10.5</v>
      </c>
    </row>
    <row r="230" spans="1:10" ht="39" customHeight="1">
      <c r="A230" s="227" t="s">
        <v>406</v>
      </c>
      <c r="B230" s="228" t="s">
        <v>525</v>
      </c>
      <c r="C230" s="227" t="s">
        <v>23</v>
      </c>
      <c r="D230" s="227" t="s">
        <v>524</v>
      </c>
      <c r="E230" s="226" t="s">
        <v>404</v>
      </c>
      <c r="F230" s="226"/>
      <c r="G230" s="225" t="s">
        <v>39</v>
      </c>
      <c r="H230" s="224">
        <v>2</v>
      </c>
      <c r="I230" s="223">
        <v>0.71</v>
      </c>
      <c r="J230" s="223">
        <v>1.42</v>
      </c>
    </row>
    <row r="231" spans="1:10">
      <c r="A231" s="222"/>
      <c r="B231" s="222"/>
      <c r="C231" s="222"/>
      <c r="D231" s="222"/>
      <c r="E231" s="222" t="s">
        <v>403</v>
      </c>
      <c r="F231" s="220">
        <v>13.03</v>
      </c>
      <c r="G231" s="222" t="s">
        <v>402</v>
      </c>
      <c r="H231" s="220">
        <v>0</v>
      </c>
      <c r="I231" s="222" t="s">
        <v>401</v>
      </c>
      <c r="J231" s="220">
        <v>13.03</v>
      </c>
    </row>
    <row r="232" spans="1:10" ht="14.4" thickBot="1">
      <c r="A232" s="222"/>
      <c r="B232" s="222"/>
      <c r="C232" s="222"/>
      <c r="D232" s="222"/>
      <c r="E232" s="222" t="s">
        <v>400</v>
      </c>
      <c r="F232" s="220">
        <v>4.1900000000000004</v>
      </c>
      <c r="G232" s="222"/>
      <c r="H232" s="221" t="s">
        <v>399</v>
      </c>
      <c r="I232" s="221"/>
      <c r="J232" s="220">
        <v>24.44</v>
      </c>
    </row>
    <row r="233" spans="1:10" ht="1.05" customHeight="1" thickTop="1">
      <c r="A233" s="217"/>
      <c r="B233" s="217"/>
      <c r="C233" s="217"/>
      <c r="D233" s="217"/>
      <c r="E233" s="217"/>
      <c r="F233" s="217"/>
      <c r="G233" s="217"/>
      <c r="H233" s="217"/>
      <c r="I233" s="217"/>
      <c r="J233" s="217"/>
    </row>
    <row r="234" spans="1:10" ht="18" customHeight="1">
      <c r="A234" s="39" t="s">
        <v>117</v>
      </c>
      <c r="B234" s="40" t="s">
        <v>7</v>
      </c>
      <c r="C234" s="39" t="s">
        <v>8</v>
      </c>
      <c r="D234" s="39" t="s">
        <v>9</v>
      </c>
      <c r="E234" s="238" t="s">
        <v>429</v>
      </c>
      <c r="F234" s="238"/>
      <c r="G234" s="41" t="s">
        <v>10</v>
      </c>
      <c r="H234" s="40" t="s">
        <v>11</v>
      </c>
      <c r="I234" s="40" t="s">
        <v>12</v>
      </c>
      <c r="J234" s="40" t="s">
        <v>14</v>
      </c>
    </row>
    <row r="235" spans="1:10" ht="25.95" customHeight="1">
      <c r="A235" s="33" t="s">
        <v>428</v>
      </c>
      <c r="B235" s="34" t="s">
        <v>118</v>
      </c>
      <c r="C235" s="33" t="s">
        <v>37</v>
      </c>
      <c r="D235" s="33" t="s">
        <v>119</v>
      </c>
      <c r="E235" s="237" t="s">
        <v>427</v>
      </c>
      <c r="F235" s="237"/>
      <c r="G235" s="35" t="s">
        <v>39</v>
      </c>
      <c r="H235" s="236">
        <v>1</v>
      </c>
      <c r="I235" s="235">
        <v>55.93</v>
      </c>
      <c r="J235" s="235">
        <v>55.93</v>
      </c>
    </row>
    <row r="236" spans="1:10" ht="25.95" customHeight="1">
      <c r="A236" s="233" t="s">
        <v>410</v>
      </c>
      <c r="B236" s="234" t="s">
        <v>523</v>
      </c>
      <c r="C236" s="233" t="s">
        <v>23</v>
      </c>
      <c r="D236" s="233" t="s">
        <v>522</v>
      </c>
      <c r="E236" s="232" t="s">
        <v>411</v>
      </c>
      <c r="F236" s="232"/>
      <c r="G236" s="231" t="s">
        <v>25</v>
      </c>
      <c r="H236" s="230">
        <v>1</v>
      </c>
      <c r="I236" s="229">
        <v>18.64</v>
      </c>
      <c r="J236" s="229">
        <v>18.64</v>
      </c>
    </row>
    <row r="237" spans="1:10" ht="52.05" customHeight="1">
      <c r="A237" s="227" t="s">
        <v>406</v>
      </c>
      <c r="B237" s="228" t="s">
        <v>521</v>
      </c>
      <c r="C237" s="227" t="s">
        <v>23</v>
      </c>
      <c r="D237" s="227" t="s">
        <v>520</v>
      </c>
      <c r="E237" s="226" t="s">
        <v>404</v>
      </c>
      <c r="F237" s="226"/>
      <c r="G237" s="225" t="s">
        <v>39</v>
      </c>
      <c r="H237" s="224">
        <v>1</v>
      </c>
      <c r="I237" s="223">
        <v>37.29</v>
      </c>
      <c r="J237" s="223">
        <v>37.29</v>
      </c>
    </row>
    <row r="238" spans="1:10">
      <c r="A238" s="222"/>
      <c r="B238" s="222"/>
      <c r="C238" s="222"/>
      <c r="D238" s="222"/>
      <c r="E238" s="222" t="s">
        <v>403</v>
      </c>
      <c r="F238" s="220">
        <v>11.85</v>
      </c>
      <c r="G238" s="222" t="s">
        <v>402</v>
      </c>
      <c r="H238" s="220">
        <v>0</v>
      </c>
      <c r="I238" s="222" t="s">
        <v>401</v>
      </c>
      <c r="J238" s="220">
        <v>11.85</v>
      </c>
    </row>
    <row r="239" spans="1:10" ht="14.4" thickBot="1">
      <c r="A239" s="222"/>
      <c r="B239" s="222"/>
      <c r="C239" s="222"/>
      <c r="D239" s="222"/>
      <c r="E239" s="222" t="s">
        <v>400</v>
      </c>
      <c r="F239" s="220">
        <v>11.5</v>
      </c>
      <c r="G239" s="222"/>
      <c r="H239" s="221" t="s">
        <v>399</v>
      </c>
      <c r="I239" s="221"/>
      <c r="J239" s="220">
        <v>67.430000000000007</v>
      </c>
    </row>
    <row r="240" spans="1:10" ht="1.05" customHeight="1" thickTop="1">
      <c r="A240" s="217"/>
      <c r="B240" s="217"/>
      <c r="C240" s="217"/>
      <c r="D240" s="217"/>
      <c r="E240" s="217"/>
      <c r="F240" s="217"/>
      <c r="G240" s="217"/>
      <c r="H240" s="217"/>
      <c r="I240" s="217"/>
      <c r="J240" s="217"/>
    </row>
    <row r="241" spans="1:10" ht="18" customHeight="1">
      <c r="A241" s="39" t="s">
        <v>122</v>
      </c>
      <c r="B241" s="40" t="s">
        <v>7</v>
      </c>
      <c r="C241" s="39" t="s">
        <v>8</v>
      </c>
      <c r="D241" s="39" t="s">
        <v>9</v>
      </c>
      <c r="E241" s="238" t="s">
        <v>429</v>
      </c>
      <c r="F241" s="238"/>
      <c r="G241" s="41" t="s">
        <v>10</v>
      </c>
      <c r="H241" s="40" t="s">
        <v>11</v>
      </c>
      <c r="I241" s="40" t="s">
        <v>12</v>
      </c>
      <c r="J241" s="40" t="s">
        <v>14</v>
      </c>
    </row>
    <row r="242" spans="1:10" ht="25.95" customHeight="1">
      <c r="A242" s="33" t="s">
        <v>428</v>
      </c>
      <c r="B242" s="34" t="s">
        <v>123</v>
      </c>
      <c r="C242" s="33" t="s">
        <v>37</v>
      </c>
      <c r="D242" s="33" t="s">
        <v>124</v>
      </c>
      <c r="E242" s="237" t="s">
        <v>411</v>
      </c>
      <c r="F242" s="237"/>
      <c r="G242" s="35" t="s">
        <v>39</v>
      </c>
      <c r="H242" s="236">
        <v>1</v>
      </c>
      <c r="I242" s="235">
        <v>16129.39</v>
      </c>
      <c r="J242" s="235">
        <v>16129.39</v>
      </c>
    </row>
    <row r="243" spans="1:10" ht="24" customHeight="1">
      <c r="A243" s="227" t="s">
        <v>406</v>
      </c>
      <c r="B243" s="228" t="s">
        <v>519</v>
      </c>
      <c r="C243" s="227" t="s">
        <v>37</v>
      </c>
      <c r="D243" s="227" t="s">
        <v>518</v>
      </c>
      <c r="E243" s="226" t="s">
        <v>404</v>
      </c>
      <c r="F243" s="226"/>
      <c r="G243" s="225" t="s">
        <v>39</v>
      </c>
      <c r="H243" s="224">
        <v>0.62561679999999997</v>
      </c>
      <c r="I243" s="223">
        <v>13153.5</v>
      </c>
      <c r="J243" s="223">
        <v>8229.0499999999993</v>
      </c>
    </row>
    <row r="244" spans="1:10" ht="24" customHeight="1">
      <c r="A244" s="227" t="s">
        <v>406</v>
      </c>
      <c r="B244" s="228" t="s">
        <v>517</v>
      </c>
      <c r="C244" s="227" t="s">
        <v>37</v>
      </c>
      <c r="D244" s="227" t="s">
        <v>516</v>
      </c>
      <c r="E244" s="226" t="s">
        <v>404</v>
      </c>
      <c r="F244" s="226"/>
      <c r="G244" s="225" t="s">
        <v>39</v>
      </c>
      <c r="H244" s="224">
        <v>1.5404899000000001</v>
      </c>
      <c r="I244" s="223">
        <v>1558.17</v>
      </c>
      <c r="J244" s="223">
        <v>2400.34</v>
      </c>
    </row>
    <row r="245" spans="1:10" ht="24" customHeight="1">
      <c r="A245" s="227" t="s">
        <v>406</v>
      </c>
      <c r="B245" s="228" t="s">
        <v>515</v>
      </c>
      <c r="C245" s="227" t="s">
        <v>37</v>
      </c>
      <c r="D245" s="227" t="s">
        <v>514</v>
      </c>
      <c r="E245" s="226" t="s">
        <v>477</v>
      </c>
      <c r="F245" s="226"/>
      <c r="G245" s="225" t="s">
        <v>39</v>
      </c>
      <c r="H245" s="224">
        <v>1</v>
      </c>
      <c r="I245" s="223">
        <v>5500</v>
      </c>
      <c r="J245" s="223">
        <v>5500</v>
      </c>
    </row>
    <row r="246" spans="1:10">
      <c r="A246" s="222"/>
      <c r="B246" s="222"/>
      <c r="C246" s="222"/>
      <c r="D246" s="222"/>
      <c r="E246" s="222" t="s">
        <v>403</v>
      </c>
      <c r="F246" s="220">
        <v>5500</v>
      </c>
      <c r="G246" s="222" t="s">
        <v>402</v>
      </c>
      <c r="H246" s="220">
        <v>0</v>
      </c>
      <c r="I246" s="222" t="s">
        <v>401</v>
      </c>
      <c r="J246" s="220">
        <v>5500</v>
      </c>
    </row>
    <row r="247" spans="1:10" ht="14.4" thickBot="1">
      <c r="A247" s="222"/>
      <c r="B247" s="222"/>
      <c r="C247" s="222"/>
      <c r="D247" s="222"/>
      <c r="E247" s="222" t="s">
        <v>400</v>
      </c>
      <c r="F247" s="220">
        <v>3783.97</v>
      </c>
      <c r="G247" s="222"/>
      <c r="H247" s="221" t="s">
        <v>399</v>
      </c>
      <c r="I247" s="221"/>
      <c r="J247" s="220">
        <v>19913.36</v>
      </c>
    </row>
    <row r="248" spans="1:10" ht="1.05" customHeight="1" thickTop="1">
      <c r="A248" s="217"/>
      <c r="B248" s="217"/>
      <c r="C248" s="217"/>
      <c r="D248" s="217"/>
      <c r="E248" s="217"/>
      <c r="F248" s="217"/>
      <c r="G248" s="217"/>
      <c r="H248" s="217"/>
      <c r="I248" s="217"/>
      <c r="J248" s="217"/>
    </row>
    <row r="249" spans="1:10" ht="18" customHeight="1">
      <c r="A249" s="39" t="s">
        <v>125</v>
      </c>
      <c r="B249" s="40" t="s">
        <v>7</v>
      </c>
      <c r="C249" s="39" t="s">
        <v>8</v>
      </c>
      <c r="D249" s="39" t="s">
        <v>9</v>
      </c>
      <c r="E249" s="238" t="s">
        <v>429</v>
      </c>
      <c r="F249" s="238"/>
      <c r="G249" s="41" t="s">
        <v>10</v>
      </c>
      <c r="H249" s="40" t="s">
        <v>11</v>
      </c>
      <c r="I249" s="40" t="s">
        <v>12</v>
      </c>
      <c r="J249" s="40" t="s">
        <v>14</v>
      </c>
    </row>
    <row r="250" spans="1:10" ht="25.95" customHeight="1">
      <c r="A250" s="33" t="s">
        <v>428</v>
      </c>
      <c r="B250" s="34" t="s">
        <v>126</v>
      </c>
      <c r="C250" s="33" t="s">
        <v>37</v>
      </c>
      <c r="D250" s="33" t="s">
        <v>127</v>
      </c>
      <c r="E250" s="237" t="s">
        <v>427</v>
      </c>
      <c r="F250" s="237"/>
      <c r="G250" s="35" t="s">
        <v>39</v>
      </c>
      <c r="H250" s="236">
        <v>1</v>
      </c>
      <c r="I250" s="235">
        <v>607.35</v>
      </c>
      <c r="J250" s="235">
        <v>607.35</v>
      </c>
    </row>
    <row r="251" spans="1:10" ht="25.95" customHeight="1">
      <c r="A251" s="227" t="s">
        <v>406</v>
      </c>
      <c r="B251" s="228" t="s">
        <v>513</v>
      </c>
      <c r="C251" s="227" t="s">
        <v>37</v>
      </c>
      <c r="D251" s="227" t="s">
        <v>512</v>
      </c>
      <c r="E251" s="226">
        <v>0</v>
      </c>
      <c r="F251" s="226"/>
      <c r="G251" s="225" t="s">
        <v>39</v>
      </c>
      <c r="H251" s="224">
        <v>1.0148817000000001</v>
      </c>
      <c r="I251" s="223">
        <v>568.89</v>
      </c>
      <c r="J251" s="223">
        <v>577.35</v>
      </c>
    </row>
    <row r="252" spans="1:10" ht="25.95" customHeight="1">
      <c r="A252" s="227" t="s">
        <v>406</v>
      </c>
      <c r="B252" s="228" t="s">
        <v>507</v>
      </c>
      <c r="C252" s="227" t="s">
        <v>37</v>
      </c>
      <c r="D252" s="227" t="s">
        <v>506</v>
      </c>
      <c r="E252" s="226" t="s">
        <v>477</v>
      </c>
      <c r="F252" s="226"/>
      <c r="G252" s="225" t="s">
        <v>39</v>
      </c>
      <c r="H252" s="224">
        <v>1</v>
      </c>
      <c r="I252" s="223">
        <v>30</v>
      </c>
      <c r="J252" s="223">
        <v>30</v>
      </c>
    </row>
    <row r="253" spans="1:10">
      <c r="A253" s="222"/>
      <c r="B253" s="222"/>
      <c r="C253" s="222"/>
      <c r="D253" s="222"/>
      <c r="E253" s="222" t="s">
        <v>403</v>
      </c>
      <c r="F253" s="220">
        <v>30</v>
      </c>
      <c r="G253" s="222" t="s">
        <v>402</v>
      </c>
      <c r="H253" s="220">
        <v>0</v>
      </c>
      <c r="I253" s="222" t="s">
        <v>401</v>
      </c>
      <c r="J253" s="220">
        <v>30</v>
      </c>
    </row>
    <row r="254" spans="1:10" ht="14.4" thickBot="1">
      <c r="A254" s="222"/>
      <c r="B254" s="222"/>
      <c r="C254" s="222"/>
      <c r="D254" s="222"/>
      <c r="E254" s="222" t="s">
        <v>400</v>
      </c>
      <c r="F254" s="220">
        <v>8.5</v>
      </c>
      <c r="G254" s="222"/>
      <c r="H254" s="221" t="s">
        <v>399</v>
      </c>
      <c r="I254" s="221"/>
      <c r="J254" s="220">
        <v>615.85</v>
      </c>
    </row>
    <row r="255" spans="1:10" ht="1.05" customHeight="1" thickTop="1">
      <c r="A255" s="217"/>
      <c r="B255" s="217"/>
      <c r="C255" s="217"/>
      <c r="D255" s="217"/>
      <c r="E255" s="217"/>
      <c r="F255" s="217"/>
      <c r="G255" s="217"/>
      <c r="H255" s="217"/>
      <c r="I255" s="217"/>
      <c r="J255" s="217"/>
    </row>
    <row r="256" spans="1:10" ht="18" customHeight="1">
      <c r="A256" s="39" t="s">
        <v>129</v>
      </c>
      <c r="B256" s="40" t="s">
        <v>7</v>
      </c>
      <c r="C256" s="39" t="s">
        <v>8</v>
      </c>
      <c r="D256" s="39" t="s">
        <v>9</v>
      </c>
      <c r="E256" s="238" t="s">
        <v>429</v>
      </c>
      <c r="F256" s="238"/>
      <c r="G256" s="41" t="s">
        <v>10</v>
      </c>
      <c r="H256" s="40" t="s">
        <v>11</v>
      </c>
      <c r="I256" s="40" t="s">
        <v>12</v>
      </c>
      <c r="J256" s="40" t="s">
        <v>14</v>
      </c>
    </row>
    <row r="257" spans="1:10" ht="25.95" customHeight="1">
      <c r="A257" s="33" t="s">
        <v>428</v>
      </c>
      <c r="B257" s="34" t="s">
        <v>130</v>
      </c>
      <c r="C257" s="33" t="s">
        <v>37</v>
      </c>
      <c r="D257" s="33" t="s">
        <v>131</v>
      </c>
      <c r="E257" s="237" t="s">
        <v>427</v>
      </c>
      <c r="F257" s="237"/>
      <c r="G257" s="35" t="s">
        <v>39</v>
      </c>
      <c r="H257" s="236">
        <v>1</v>
      </c>
      <c r="I257" s="235">
        <v>601.35</v>
      </c>
      <c r="J257" s="235">
        <v>601.35</v>
      </c>
    </row>
    <row r="258" spans="1:10" ht="25.95" customHeight="1">
      <c r="A258" s="227" t="s">
        <v>406</v>
      </c>
      <c r="B258" s="228" t="s">
        <v>511</v>
      </c>
      <c r="C258" s="227" t="s">
        <v>37</v>
      </c>
      <c r="D258" s="227" t="s">
        <v>510</v>
      </c>
      <c r="E258" s="226">
        <v>0</v>
      </c>
      <c r="F258" s="226"/>
      <c r="G258" s="225" t="s">
        <v>39</v>
      </c>
      <c r="H258" s="224">
        <v>0.42447499999999999</v>
      </c>
      <c r="I258" s="223">
        <v>1346.02</v>
      </c>
      <c r="J258" s="223">
        <v>571.35</v>
      </c>
    </row>
    <row r="259" spans="1:10" ht="25.95" customHeight="1">
      <c r="A259" s="227" t="s">
        <v>406</v>
      </c>
      <c r="B259" s="228" t="s">
        <v>507</v>
      </c>
      <c r="C259" s="227" t="s">
        <v>37</v>
      </c>
      <c r="D259" s="227" t="s">
        <v>506</v>
      </c>
      <c r="E259" s="226" t="s">
        <v>477</v>
      </c>
      <c r="F259" s="226"/>
      <c r="G259" s="225" t="s">
        <v>39</v>
      </c>
      <c r="H259" s="224">
        <v>1</v>
      </c>
      <c r="I259" s="223">
        <v>30</v>
      </c>
      <c r="J259" s="223">
        <v>30</v>
      </c>
    </row>
    <row r="260" spans="1:10">
      <c r="A260" s="222"/>
      <c r="B260" s="222"/>
      <c r="C260" s="222"/>
      <c r="D260" s="222"/>
      <c r="E260" s="222" t="s">
        <v>403</v>
      </c>
      <c r="F260" s="220">
        <v>30</v>
      </c>
      <c r="G260" s="222" t="s">
        <v>402</v>
      </c>
      <c r="H260" s="220">
        <v>0</v>
      </c>
      <c r="I260" s="222" t="s">
        <v>401</v>
      </c>
      <c r="J260" s="220">
        <v>30</v>
      </c>
    </row>
    <row r="261" spans="1:10" ht="14.4" thickBot="1">
      <c r="A261" s="222"/>
      <c r="B261" s="222"/>
      <c r="C261" s="222"/>
      <c r="D261" s="222"/>
      <c r="E261" s="222" t="s">
        <v>400</v>
      </c>
      <c r="F261" s="220">
        <v>8.5</v>
      </c>
      <c r="G261" s="222"/>
      <c r="H261" s="221" t="s">
        <v>399</v>
      </c>
      <c r="I261" s="221"/>
      <c r="J261" s="220">
        <v>609.85</v>
      </c>
    </row>
    <row r="262" spans="1:10" ht="1.05" customHeight="1" thickTop="1">
      <c r="A262" s="217"/>
      <c r="B262" s="217"/>
      <c r="C262" s="217"/>
      <c r="D262" s="217"/>
      <c r="E262" s="217"/>
      <c r="F262" s="217"/>
      <c r="G262" s="217"/>
      <c r="H262" s="217"/>
      <c r="I262" s="217"/>
      <c r="J262" s="217"/>
    </row>
    <row r="263" spans="1:10" ht="18" customHeight="1">
      <c r="A263" s="39" t="s">
        <v>132</v>
      </c>
      <c r="B263" s="40" t="s">
        <v>7</v>
      </c>
      <c r="C263" s="39" t="s">
        <v>8</v>
      </c>
      <c r="D263" s="39" t="s">
        <v>9</v>
      </c>
      <c r="E263" s="238" t="s">
        <v>429</v>
      </c>
      <c r="F263" s="238"/>
      <c r="G263" s="41" t="s">
        <v>10</v>
      </c>
      <c r="H263" s="40" t="s">
        <v>11</v>
      </c>
      <c r="I263" s="40" t="s">
        <v>12</v>
      </c>
      <c r="J263" s="40" t="s">
        <v>14</v>
      </c>
    </row>
    <row r="264" spans="1:10" ht="25.95" customHeight="1">
      <c r="A264" s="33" t="s">
        <v>428</v>
      </c>
      <c r="B264" s="34" t="s">
        <v>133</v>
      </c>
      <c r="C264" s="33" t="s">
        <v>37</v>
      </c>
      <c r="D264" s="33" t="s">
        <v>134</v>
      </c>
      <c r="E264" s="237" t="s">
        <v>427</v>
      </c>
      <c r="F264" s="237"/>
      <c r="G264" s="35" t="s">
        <v>39</v>
      </c>
      <c r="H264" s="236">
        <v>1</v>
      </c>
      <c r="I264" s="235">
        <v>630.52</v>
      </c>
      <c r="J264" s="235">
        <v>630.52</v>
      </c>
    </row>
    <row r="265" spans="1:10" ht="25.95" customHeight="1">
      <c r="A265" s="227" t="s">
        <v>406</v>
      </c>
      <c r="B265" s="228" t="s">
        <v>509</v>
      </c>
      <c r="C265" s="227" t="s">
        <v>37</v>
      </c>
      <c r="D265" s="227" t="s">
        <v>508</v>
      </c>
      <c r="E265" s="226">
        <v>0</v>
      </c>
      <c r="F265" s="226"/>
      <c r="G265" s="225" t="s">
        <v>39</v>
      </c>
      <c r="H265" s="224">
        <v>1.4453997999999999</v>
      </c>
      <c r="I265" s="223">
        <v>415.47</v>
      </c>
      <c r="J265" s="223">
        <v>600.52</v>
      </c>
    </row>
    <row r="266" spans="1:10" ht="25.95" customHeight="1">
      <c r="A266" s="227" t="s">
        <v>406</v>
      </c>
      <c r="B266" s="228" t="s">
        <v>507</v>
      </c>
      <c r="C266" s="227" t="s">
        <v>37</v>
      </c>
      <c r="D266" s="227" t="s">
        <v>506</v>
      </c>
      <c r="E266" s="226" t="s">
        <v>477</v>
      </c>
      <c r="F266" s="226"/>
      <c r="G266" s="225" t="s">
        <v>39</v>
      </c>
      <c r="H266" s="224">
        <v>1</v>
      </c>
      <c r="I266" s="223">
        <v>30</v>
      </c>
      <c r="J266" s="223">
        <v>30</v>
      </c>
    </row>
    <row r="267" spans="1:10">
      <c r="A267" s="222"/>
      <c r="B267" s="222"/>
      <c r="C267" s="222"/>
      <c r="D267" s="222"/>
      <c r="E267" s="222" t="s">
        <v>403</v>
      </c>
      <c r="F267" s="220">
        <v>30</v>
      </c>
      <c r="G267" s="222" t="s">
        <v>402</v>
      </c>
      <c r="H267" s="220">
        <v>0</v>
      </c>
      <c r="I267" s="222" t="s">
        <v>401</v>
      </c>
      <c r="J267" s="220">
        <v>30</v>
      </c>
    </row>
    <row r="268" spans="1:10" ht="14.4" thickBot="1">
      <c r="A268" s="222"/>
      <c r="B268" s="222"/>
      <c r="C268" s="222"/>
      <c r="D268" s="222"/>
      <c r="E268" s="222" t="s">
        <v>400</v>
      </c>
      <c r="F268" s="220">
        <v>8.5</v>
      </c>
      <c r="G268" s="222"/>
      <c r="H268" s="221" t="s">
        <v>399</v>
      </c>
      <c r="I268" s="221"/>
      <c r="J268" s="220">
        <v>639.02</v>
      </c>
    </row>
    <row r="269" spans="1:10" ht="1.05" customHeight="1" thickTop="1">
      <c r="A269" s="217"/>
      <c r="B269" s="217"/>
      <c r="C269" s="217"/>
      <c r="D269" s="217"/>
      <c r="E269" s="217"/>
      <c r="F269" s="217"/>
      <c r="G269" s="217"/>
      <c r="H269" s="217"/>
      <c r="I269" s="217"/>
      <c r="J269" s="217"/>
    </row>
    <row r="270" spans="1:10" ht="18" customHeight="1">
      <c r="A270" s="39" t="s">
        <v>135</v>
      </c>
      <c r="B270" s="40" t="s">
        <v>7</v>
      </c>
      <c r="C270" s="39" t="s">
        <v>8</v>
      </c>
      <c r="D270" s="39" t="s">
        <v>9</v>
      </c>
      <c r="E270" s="238" t="s">
        <v>429</v>
      </c>
      <c r="F270" s="238"/>
      <c r="G270" s="41" t="s">
        <v>10</v>
      </c>
      <c r="H270" s="40" t="s">
        <v>11</v>
      </c>
      <c r="I270" s="40" t="s">
        <v>12</v>
      </c>
      <c r="J270" s="40" t="s">
        <v>14</v>
      </c>
    </row>
    <row r="271" spans="1:10" ht="24" customHeight="1">
      <c r="A271" s="33" t="s">
        <v>428</v>
      </c>
      <c r="B271" s="34" t="s">
        <v>136</v>
      </c>
      <c r="C271" s="33" t="s">
        <v>37</v>
      </c>
      <c r="D271" s="33" t="s">
        <v>137</v>
      </c>
      <c r="E271" s="237" t="s">
        <v>505</v>
      </c>
      <c r="F271" s="237"/>
      <c r="G271" s="35" t="s">
        <v>39</v>
      </c>
      <c r="H271" s="236">
        <v>1</v>
      </c>
      <c r="I271" s="235">
        <v>1356.21</v>
      </c>
      <c r="J271" s="235">
        <v>1356.21</v>
      </c>
    </row>
    <row r="272" spans="1:10" ht="24" customHeight="1">
      <c r="A272" s="227" t="s">
        <v>406</v>
      </c>
      <c r="B272" s="228" t="s">
        <v>504</v>
      </c>
      <c r="C272" s="227" t="s">
        <v>37</v>
      </c>
      <c r="D272" s="227" t="s">
        <v>229</v>
      </c>
      <c r="E272" s="226" t="s">
        <v>482</v>
      </c>
      <c r="F272" s="226"/>
      <c r="G272" s="225" t="s">
        <v>39</v>
      </c>
      <c r="H272" s="224">
        <v>2.3815151999999999</v>
      </c>
      <c r="I272" s="223">
        <v>552.67999999999995</v>
      </c>
      <c r="J272" s="223">
        <v>1316.21</v>
      </c>
    </row>
    <row r="273" spans="1:10" ht="25.95" customHeight="1">
      <c r="A273" s="227" t="s">
        <v>406</v>
      </c>
      <c r="B273" s="228" t="s">
        <v>503</v>
      </c>
      <c r="C273" s="227" t="s">
        <v>37</v>
      </c>
      <c r="D273" s="227" t="s">
        <v>502</v>
      </c>
      <c r="E273" s="226" t="s">
        <v>477</v>
      </c>
      <c r="F273" s="226"/>
      <c r="G273" s="225" t="s">
        <v>39</v>
      </c>
      <c r="H273" s="224">
        <v>1</v>
      </c>
      <c r="I273" s="223">
        <v>40</v>
      </c>
      <c r="J273" s="223">
        <v>40</v>
      </c>
    </row>
    <row r="274" spans="1:10">
      <c r="A274" s="222"/>
      <c r="B274" s="222"/>
      <c r="C274" s="222"/>
      <c r="D274" s="222"/>
      <c r="E274" s="222" t="s">
        <v>403</v>
      </c>
      <c r="F274" s="220">
        <v>40</v>
      </c>
      <c r="G274" s="222" t="s">
        <v>402</v>
      </c>
      <c r="H274" s="220">
        <v>0</v>
      </c>
      <c r="I274" s="222" t="s">
        <v>401</v>
      </c>
      <c r="J274" s="220">
        <v>40</v>
      </c>
    </row>
    <row r="275" spans="1:10" ht="14.4" thickBot="1">
      <c r="A275" s="222"/>
      <c r="B275" s="222"/>
      <c r="C275" s="222"/>
      <c r="D275" s="222"/>
      <c r="E275" s="222" t="s">
        <v>400</v>
      </c>
      <c r="F275" s="220">
        <v>286.8</v>
      </c>
      <c r="G275" s="222"/>
      <c r="H275" s="221" t="s">
        <v>399</v>
      </c>
      <c r="I275" s="221"/>
      <c r="J275" s="220">
        <v>1643.01</v>
      </c>
    </row>
    <row r="276" spans="1:10" ht="1.05" customHeight="1" thickTop="1">
      <c r="A276" s="217"/>
      <c r="B276" s="217"/>
      <c r="C276" s="217"/>
      <c r="D276" s="217"/>
      <c r="E276" s="217"/>
      <c r="F276" s="217"/>
      <c r="G276" s="217"/>
      <c r="H276" s="217"/>
      <c r="I276" s="217"/>
      <c r="J276" s="217"/>
    </row>
    <row r="277" spans="1:10" ht="18" customHeight="1">
      <c r="A277" s="39" t="s">
        <v>140</v>
      </c>
      <c r="B277" s="40" t="s">
        <v>7</v>
      </c>
      <c r="C277" s="39" t="s">
        <v>8</v>
      </c>
      <c r="D277" s="39" t="s">
        <v>9</v>
      </c>
      <c r="E277" s="238" t="s">
        <v>429</v>
      </c>
      <c r="F277" s="238"/>
      <c r="G277" s="41" t="s">
        <v>10</v>
      </c>
      <c r="H277" s="40" t="s">
        <v>11</v>
      </c>
      <c r="I277" s="40" t="s">
        <v>12</v>
      </c>
      <c r="J277" s="40" t="s">
        <v>14</v>
      </c>
    </row>
    <row r="278" spans="1:10" ht="39" customHeight="1">
      <c r="A278" s="33" t="s">
        <v>428</v>
      </c>
      <c r="B278" s="34" t="s">
        <v>141</v>
      </c>
      <c r="C278" s="33" t="s">
        <v>23</v>
      </c>
      <c r="D278" s="33" t="s">
        <v>142</v>
      </c>
      <c r="E278" s="237" t="s">
        <v>407</v>
      </c>
      <c r="F278" s="237"/>
      <c r="G278" s="35" t="s">
        <v>55</v>
      </c>
      <c r="H278" s="236">
        <v>1</v>
      </c>
      <c r="I278" s="235">
        <v>9.1199999999999992</v>
      </c>
      <c r="J278" s="235">
        <v>9.1199999999999992</v>
      </c>
    </row>
    <row r="279" spans="1:10" ht="64.95" customHeight="1">
      <c r="A279" s="233" t="s">
        <v>410</v>
      </c>
      <c r="B279" s="234" t="s">
        <v>501</v>
      </c>
      <c r="C279" s="233" t="s">
        <v>23</v>
      </c>
      <c r="D279" s="233" t="s">
        <v>500</v>
      </c>
      <c r="E279" s="232" t="s">
        <v>499</v>
      </c>
      <c r="F279" s="232"/>
      <c r="G279" s="231" t="s">
        <v>55</v>
      </c>
      <c r="H279" s="230">
        <v>1</v>
      </c>
      <c r="I279" s="229">
        <v>2.74</v>
      </c>
      <c r="J279" s="229">
        <v>2.74</v>
      </c>
    </row>
    <row r="280" spans="1:10" ht="25.95" customHeight="1">
      <c r="A280" s="233" t="s">
        <v>410</v>
      </c>
      <c r="B280" s="234" t="s">
        <v>422</v>
      </c>
      <c r="C280" s="233" t="s">
        <v>23</v>
      </c>
      <c r="D280" s="233" t="s">
        <v>421</v>
      </c>
      <c r="E280" s="232" t="s">
        <v>411</v>
      </c>
      <c r="F280" s="232"/>
      <c r="G280" s="231" t="s">
        <v>25</v>
      </c>
      <c r="H280" s="230">
        <v>7.0000000000000007E-2</v>
      </c>
      <c r="I280" s="229">
        <v>18.59</v>
      </c>
      <c r="J280" s="229">
        <v>1.3</v>
      </c>
    </row>
    <row r="281" spans="1:10" ht="24" customHeight="1">
      <c r="A281" s="233" t="s">
        <v>410</v>
      </c>
      <c r="B281" s="234" t="s">
        <v>426</v>
      </c>
      <c r="C281" s="233" t="s">
        <v>23</v>
      </c>
      <c r="D281" s="233" t="s">
        <v>425</v>
      </c>
      <c r="E281" s="232" t="s">
        <v>411</v>
      </c>
      <c r="F281" s="232"/>
      <c r="G281" s="231" t="s">
        <v>25</v>
      </c>
      <c r="H281" s="230">
        <v>7.0000000000000007E-2</v>
      </c>
      <c r="I281" s="229">
        <v>23.81</v>
      </c>
      <c r="J281" s="229">
        <v>1.66</v>
      </c>
    </row>
    <row r="282" spans="1:10" ht="25.95" customHeight="1">
      <c r="A282" s="227" t="s">
        <v>406</v>
      </c>
      <c r="B282" s="228" t="s">
        <v>498</v>
      </c>
      <c r="C282" s="227" t="s">
        <v>23</v>
      </c>
      <c r="D282" s="227" t="s">
        <v>497</v>
      </c>
      <c r="E282" s="226" t="s">
        <v>404</v>
      </c>
      <c r="F282" s="226"/>
      <c r="G282" s="225" t="s">
        <v>55</v>
      </c>
      <c r="H282" s="224">
        <v>1.1000000000000001</v>
      </c>
      <c r="I282" s="223">
        <v>3.11</v>
      </c>
      <c r="J282" s="223">
        <v>3.42</v>
      </c>
    </row>
    <row r="283" spans="1:10">
      <c r="A283" s="222"/>
      <c r="B283" s="222"/>
      <c r="C283" s="222"/>
      <c r="D283" s="222"/>
      <c r="E283" s="222" t="s">
        <v>403</v>
      </c>
      <c r="F283" s="220">
        <v>3.24</v>
      </c>
      <c r="G283" s="222" t="s">
        <v>402</v>
      </c>
      <c r="H283" s="220">
        <v>0</v>
      </c>
      <c r="I283" s="222" t="s">
        <v>401</v>
      </c>
      <c r="J283" s="220">
        <v>3.24</v>
      </c>
    </row>
    <row r="284" spans="1:10" ht="14.4" thickBot="1">
      <c r="A284" s="222"/>
      <c r="B284" s="222"/>
      <c r="C284" s="222"/>
      <c r="D284" s="222"/>
      <c r="E284" s="222" t="s">
        <v>400</v>
      </c>
      <c r="F284" s="220">
        <v>1.9</v>
      </c>
      <c r="G284" s="222"/>
      <c r="H284" s="221" t="s">
        <v>399</v>
      </c>
      <c r="I284" s="221"/>
      <c r="J284" s="220">
        <v>11.02</v>
      </c>
    </row>
    <row r="285" spans="1:10" ht="1.05" customHeight="1" thickTop="1">
      <c r="A285" s="217"/>
      <c r="B285" s="217"/>
      <c r="C285" s="217"/>
      <c r="D285" s="217"/>
      <c r="E285" s="217"/>
      <c r="F285" s="217"/>
      <c r="G285" s="217"/>
      <c r="H285" s="217"/>
      <c r="I285" s="217"/>
      <c r="J285" s="217"/>
    </row>
    <row r="286" spans="1:10" ht="18" customHeight="1">
      <c r="A286" s="39" t="s">
        <v>143</v>
      </c>
      <c r="B286" s="40" t="s">
        <v>7</v>
      </c>
      <c r="C286" s="39" t="s">
        <v>8</v>
      </c>
      <c r="D286" s="39" t="s">
        <v>9</v>
      </c>
      <c r="E286" s="238" t="s">
        <v>429</v>
      </c>
      <c r="F286" s="238"/>
      <c r="G286" s="41" t="s">
        <v>10</v>
      </c>
      <c r="H286" s="40" t="s">
        <v>11</v>
      </c>
      <c r="I286" s="40" t="s">
        <v>12</v>
      </c>
      <c r="J286" s="40" t="s">
        <v>14</v>
      </c>
    </row>
    <row r="287" spans="1:10" ht="39" customHeight="1">
      <c r="A287" s="33" t="s">
        <v>428</v>
      </c>
      <c r="B287" s="34" t="s">
        <v>144</v>
      </c>
      <c r="C287" s="33" t="s">
        <v>23</v>
      </c>
      <c r="D287" s="33" t="s">
        <v>145</v>
      </c>
      <c r="E287" s="237" t="s">
        <v>407</v>
      </c>
      <c r="F287" s="237"/>
      <c r="G287" s="35" t="s">
        <v>55</v>
      </c>
      <c r="H287" s="236">
        <v>1</v>
      </c>
      <c r="I287" s="235">
        <v>2.87</v>
      </c>
      <c r="J287" s="235">
        <v>2.87</v>
      </c>
    </row>
    <row r="288" spans="1:10" ht="25.95" customHeight="1">
      <c r="A288" s="233" t="s">
        <v>410</v>
      </c>
      <c r="B288" s="234" t="s">
        <v>422</v>
      </c>
      <c r="C288" s="233" t="s">
        <v>23</v>
      </c>
      <c r="D288" s="233" t="s">
        <v>421</v>
      </c>
      <c r="E288" s="232" t="s">
        <v>411</v>
      </c>
      <c r="F288" s="232"/>
      <c r="G288" s="231" t="s">
        <v>25</v>
      </c>
      <c r="H288" s="230">
        <v>2.4E-2</v>
      </c>
      <c r="I288" s="229">
        <v>18.59</v>
      </c>
      <c r="J288" s="229">
        <v>0.44</v>
      </c>
    </row>
    <row r="289" spans="1:10" ht="24" customHeight="1">
      <c r="A289" s="233" t="s">
        <v>410</v>
      </c>
      <c r="B289" s="234" t="s">
        <v>426</v>
      </c>
      <c r="C289" s="233" t="s">
        <v>23</v>
      </c>
      <c r="D289" s="233" t="s">
        <v>425</v>
      </c>
      <c r="E289" s="232" t="s">
        <v>411</v>
      </c>
      <c r="F289" s="232"/>
      <c r="G289" s="231" t="s">
        <v>25</v>
      </c>
      <c r="H289" s="230">
        <v>2.4E-2</v>
      </c>
      <c r="I289" s="229">
        <v>23.81</v>
      </c>
      <c r="J289" s="229">
        <v>0.56999999999999995</v>
      </c>
    </row>
    <row r="290" spans="1:10" ht="39" customHeight="1">
      <c r="A290" s="227" t="s">
        <v>406</v>
      </c>
      <c r="B290" s="228" t="s">
        <v>496</v>
      </c>
      <c r="C290" s="227" t="s">
        <v>23</v>
      </c>
      <c r="D290" s="227" t="s">
        <v>495</v>
      </c>
      <c r="E290" s="226" t="s">
        <v>404</v>
      </c>
      <c r="F290" s="226"/>
      <c r="G290" s="225" t="s">
        <v>55</v>
      </c>
      <c r="H290" s="224">
        <v>1.19</v>
      </c>
      <c r="I290" s="223">
        <v>1.54</v>
      </c>
      <c r="J290" s="223">
        <v>1.83</v>
      </c>
    </row>
    <row r="291" spans="1:10" ht="25.95" customHeight="1">
      <c r="A291" s="227" t="s">
        <v>406</v>
      </c>
      <c r="B291" s="228" t="s">
        <v>494</v>
      </c>
      <c r="C291" s="227" t="s">
        <v>23</v>
      </c>
      <c r="D291" s="227" t="s">
        <v>493</v>
      </c>
      <c r="E291" s="226" t="s">
        <v>404</v>
      </c>
      <c r="F291" s="226"/>
      <c r="G291" s="225" t="s">
        <v>39</v>
      </c>
      <c r="H291" s="224">
        <v>8.9999999999999993E-3</v>
      </c>
      <c r="I291" s="223">
        <v>4.3600000000000003</v>
      </c>
      <c r="J291" s="223">
        <v>0.03</v>
      </c>
    </row>
    <row r="292" spans="1:10">
      <c r="A292" s="222"/>
      <c r="B292" s="222"/>
      <c r="C292" s="222"/>
      <c r="D292" s="222"/>
      <c r="E292" s="222" t="s">
        <v>403</v>
      </c>
      <c r="F292" s="220">
        <v>0.67</v>
      </c>
      <c r="G292" s="222" t="s">
        <v>402</v>
      </c>
      <c r="H292" s="220">
        <v>0</v>
      </c>
      <c r="I292" s="222" t="s">
        <v>401</v>
      </c>
      <c r="J292" s="220">
        <v>0.67</v>
      </c>
    </row>
    <row r="293" spans="1:10" ht="14.4" thickBot="1">
      <c r="A293" s="222"/>
      <c r="B293" s="222"/>
      <c r="C293" s="222"/>
      <c r="D293" s="222"/>
      <c r="E293" s="222" t="s">
        <v>400</v>
      </c>
      <c r="F293" s="220">
        <v>0.6</v>
      </c>
      <c r="G293" s="222"/>
      <c r="H293" s="221" t="s">
        <v>399</v>
      </c>
      <c r="I293" s="221"/>
      <c r="J293" s="220">
        <v>3.47</v>
      </c>
    </row>
    <row r="294" spans="1:10" ht="1.05" customHeight="1" thickTop="1">
      <c r="A294" s="217"/>
      <c r="B294" s="217"/>
      <c r="C294" s="217"/>
      <c r="D294" s="217"/>
      <c r="E294" s="217"/>
      <c r="F294" s="217"/>
      <c r="G294" s="217"/>
      <c r="H294" s="217"/>
      <c r="I294" s="217"/>
      <c r="J294" s="217"/>
    </row>
    <row r="295" spans="1:10" ht="18" customHeight="1">
      <c r="A295" s="39" t="s">
        <v>146</v>
      </c>
      <c r="B295" s="40" t="s">
        <v>7</v>
      </c>
      <c r="C295" s="39" t="s">
        <v>8</v>
      </c>
      <c r="D295" s="39" t="s">
        <v>9</v>
      </c>
      <c r="E295" s="238" t="s">
        <v>429</v>
      </c>
      <c r="F295" s="238"/>
      <c r="G295" s="41" t="s">
        <v>10</v>
      </c>
      <c r="H295" s="40" t="s">
        <v>11</v>
      </c>
      <c r="I295" s="40" t="s">
        <v>12</v>
      </c>
      <c r="J295" s="40" t="s">
        <v>14</v>
      </c>
    </row>
    <row r="296" spans="1:10" ht="39" customHeight="1">
      <c r="A296" s="33" t="s">
        <v>428</v>
      </c>
      <c r="B296" s="34" t="s">
        <v>147</v>
      </c>
      <c r="C296" s="33" t="s">
        <v>23</v>
      </c>
      <c r="D296" s="33" t="s">
        <v>148</v>
      </c>
      <c r="E296" s="237" t="s">
        <v>407</v>
      </c>
      <c r="F296" s="237"/>
      <c r="G296" s="35" t="s">
        <v>39</v>
      </c>
      <c r="H296" s="236">
        <v>1</v>
      </c>
      <c r="I296" s="235">
        <v>26.26</v>
      </c>
      <c r="J296" s="235">
        <v>26.26</v>
      </c>
    </row>
    <row r="297" spans="1:10" ht="25.95" customHeight="1">
      <c r="A297" s="233" t="s">
        <v>410</v>
      </c>
      <c r="B297" s="234" t="s">
        <v>422</v>
      </c>
      <c r="C297" s="233" t="s">
        <v>23</v>
      </c>
      <c r="D297" s="233" t="s">
        <v>421</v>
      </c>
      <c r="E297" s="232" t="s">
        <v>411</v>
      </c>
      <c r="F297" s="232"/>
      <c r="G297" s="231" t="s">
        <v>25</v>
      </c>
      <c r="H297" s="230">
        <v>7.4800000000000005E-2</v>
      </c>
      <c r="I297" s="229">
        <v>18.59</v>
      </c>
      <c r="J297" s="229">
        <v>1.39</v>
      </c>
    </row>
    <row r="298" spans="1:10" ht="24" customHeight="1">
      <c r="A298" s="233" t="s">
        <v>410</v>
      </c>
      <c r="B298" s="234" t="s">
        <v>426</v>
      </c>
      <c r="C298" s="233" t="s">
        <v>23</v>
      </c>
      <c r="D298" s="233" t="s">
        <v>425</v>
      </c>
      <c r="E298" s="232" t="s">
        <v>411</v>
      </c>
      <c r="F298" s="232"/>
      <c r="G298" s="231" t="s">
        <v>25</v>
      </c>
      <c r="H298" s="230">
        <v>0.17949999999999999</v>
      </c>
      <c r="I298" s="229">
        <v>23.81</v>
      </c>
      <c r="J298" s="229">
        <v>4.2699999999999996</v>
      </c>
    </row>
    <row r="299" spans="1:10" ht="25.95" customHeight="1">
      <c r="A299" s="227" t="s">
        <v>406</v>
      </c>
      <c r="B299" s="228" t="s">
        <v>492</v>
      </c>
      <c r="C299" s="227" t="s">
        <v>23</v>
      </c>
      <c r="D299" s="227" t="s">
        <v>491</v>
      </c>
      <c r="E299" s="226" t="s">
        <v>404</v>
      </c>
      <c r="F299" s="226"/>
      <c r="G299" s="225" t="s">
        <v>39</v>
      </c>
      <c r="H299" s="224">
        <v>1</v>
      </c>
      <c r="I299" s="223">
        <v>20.6</v>
      </c>
      <c r="J299" s="223">
        <v>20.6</v>
      </c>
    </row>
    <row r="300" spans="1:10">
      <c r="A300" s="222"/>
      <c r="B300" s="222"/>
      <c r="C300" s="222"/>
      <c r="D300" s="222"/>
      <c r="E300" s="222" t="s">
        <v>403</v>
      </c>
      <c r="F300" s="220">
        <v>3.89</v>
      </c>
      <c r="G300" s="222" t="s">
        <v>402</v>
      </c>
      <c r="H300" s="220">
        <v>0</v>
      </c>
      <c r="I300" s="222" t="s">
        <v>401</v>
      </c>
      <c r="J300" s="220">
        <v>3.89</v>
      </c>
    </row>
    <row r="301" spans="1:10" ht="14.4" thickBot="1">
      <c r="A301" s="222"/>
      <c r="B301" s="222"/>
      <c r="C301" s="222"/>
      <c r="D301" s="222"/>
      <c r="E301" s="222" t="s">
        <v>400</v>
      </c>
      <c r="F301" s="220">
        <v>5.51</v>
      </c>
      <c r="G301" s="222"/>
      <c r="H301" s="221" t="s">
        <v>399</v>
      </c>
      <c r="I301" s="221"/>
      <c r="J301" s="220">
        <v>31.77</v>
      </c>
    </row>
    <row r="302" spans="1:10" ht="1.05" customHeight="1" thickTop="1">
      <c r="A302" s="217"/>
      <c r="B302" s="217"/>
      <c r="C302" s="217"/>
      <c r="D302" s="217"/>
      <c r="E302" s="217"/>
      <c r="F302" s="217"/>
      <c r="G302" s="217"/>
      <c r="H302" s="217"/>
      <c r="I302" s="217"/>
      <c r="J302" s="217"/>
    </row>
    <row r="303" spans="1:10" ht="18" customHeight="1">
      <c r="A303" s="39" t="s">
        <v>149</v>
      </c>
      <c r="B303" s="40" t="s">
        <v>7</v>
      </c>
      <c r="C303" s="39" t="s">
        <v>8</v>
      </c>
      <c r="D303" s="39" t="s">
        <v>9</v>
      </c>
      <c r="E303" s="238" t="s">
        <v>429</v>
      </c>
      <c r="F303" s="238"/>
      <c r="G303" s="41" t="s">
        <v>10</v>
      </c>
      <c r="H303" s="40" t="s">
        <v>11</v>
      </c>
      <c r="I303" s="40" t="s">
        <v>12</v>
      </c>
      <c r="J303" s="40" t="s">
        <v>14</v>
      </c>
    </row>
    <row r="304" spans="1:10" ht="25.95" customHeight="1">
      <c r="A304" s="33" t="s">
        <v>428</v>
      </c>
      <c r="B304" s="34" t="s">
        <v>150</v>
      </c>
      <c r="C304" s="33" t="s">
        <v>37</v>
      </c>
      <c r="D304" s="33" t="s">
        <v>151</v>
      </c>
      <c r="E304" s="237" t="s">
        <v>407</v>
      </c>
      <c r="F304" s="237"/>
      <c r="G304" s="35" t="s">
        <v>39</v>
      </c>
      <c r="H304" s="236">
        <v>1</v>
      </c>
      <c r="I304" s="235">
        <v>233.68</v>
      </c>
      <c r="J304" s="235">
        <v>233.68</v>
      </c>
    </row>
    <row r="305" spans="1:10" ht="25.95" customHeight="1">
      <c r="A305" s="233" t="s">
        <v>410</v>
      </c>
      <c r="B305" s="234" t="s">
        <v>422</v>
      </c>
      <c r="C305" s="233" t="s">
        <v>23</v>
      </c>
      <c r="D305" s="233" t="s">
        <v>421</v>
      </c>
      <c r="E305" s="232" t="s">
        <v>411</v>
      </c>
      <c r="F305" s="232"/>
      <c r="G305" s="231" t="s">
        <v>25</v>
      </c>
      <c r="H305" s="230">
        <v>0.5</v>
      </c>
      <c r="I305" s="229">
        <v>18.59</v>
      </c>
      <c r="J305" s="229">
        <v>9.2899999999999991</v>
      </c>
    </row>
    <row r="306" spans="1:10" ht="24" customHeight="1">
      <c r="A306" s="233" t="s">
        <v>410</v>
      </c>
      <c r="B306" s="234" t="s">
        <v>426</v>
      </c>
      <c r="C306" s="233" t="s">
        <v>23</v>
      </c>
      <c r="D306" s="233" t="s">
        <v>425</v>
      </c>
      <c r="E306" s="232" t="s">
        <v>411</v>
      </c>
      <c r="F306" s="232"/>
      <c r="G306" s="231" t="s">
        <v>25</v>
      </c>
      <c r="H306" s="230">
        <v>0.5</v>
      </c>
      <c r="I306" s="229">
        <v>23.81</v>
      </c>
      <c r="J306" s="229">
        <v>11.9</v>
      </c>
    </row>
    <row r="307" spans="1:10" ht="25.95" customHeight="1">
      <c r="A307" s="227" t="s">
        <v>406</v>
      </c>
      <c r="B307" s="228" t="s">
        <v>490</v>
      </c>
      <c r="C307" s="227" t="s">
        <v>37</v>
      </c>
      <c r="D307" s="227" t="s">
        <v>489</v>
      </c>
      <c r="E307" s="226">
        <v>0</v>
      </c>
      <c r="F307" s="226"/>
      <c r="G307" s="225" t="s">
        <v>39</v>
      </c>
      <c r="H307" s="224">
        <v>1</v>
      </c>
      <c r="I307" s="223">
        <v>208.49</v>
      </c>
      <c r="J307" s="223">
        <v>208.49</v>
      </c>
    </row>
    <row r="308" spans="1:10" ht="25.95" customHeight="1">
      <c r="A308" s="227" t="s">
        <v>406</v>
      </c>
      <c r="B308" s="228" t="s">
        <v>488</v>
      </c>
      <c r="C308" s="227" t="s">
        <v>37</v>
      </c>
      <c r="D308" s="227" t="s">
        <v>487</v>
      </c>
      <c r="E308" s="226" t="s">
        <v>404</v>
      </c>
      <c r="F308" s="226"/>
      <c r="G308" s="225" t="s">
        <v>39</v>
      </c>
      <c r="H308" s="224">
        <v>2</v>
      </c>
      <c r="I308" s="223">
        <v>2</v>
      </c>
      <c r="J308" s="223">
        <v>4</v>
      </c>
    </row>
    <row r="309" spans="1:10">
      <c r="A309" s="222"/>
      <c r="B309" s="222"/>
      <c r="C309" s="222"/>
      <c r="D309" s="222"/>
      <c r="E309" s="222" t="s">
        <v>403</v>
      </c>
      <c r="F309" s="220">
        <v>14.27</v>
      </c>
      <c r="G309" s="222" t="s">
        <v>402</v>
      </c>
      <c r="H309" s="220">
        <v>0</v>
      </c>
      <c r="I309" s="222" t="s">
        <v>401</v>
      </c>
      <c r="J309" s="220">
        <v>14.27</v>
      </c>
    </row>
    <row r="310" spans="1:10" ht="14.4" thickBot="1">
      <c r="A310" s="222"/>
      <c r="B310" s="222"/>
      <c r="C310" s="222"/>
      <c r="D310" s="222"/>
      <c r="E310" s="222" t="s">
        <v>400</v>
      </c>
      <c r="F310" s="220">
        <v>5.23</v>
      </c>
      <c r="G310" s="222"/>
      <c r="H310" s="221" t="s">
        <v>399</v>
      </c>
      <c r="I310" s="221"/>
      <c r="J310" s="220">
        <v>238.91</v>
      </c>
    </row>
    <row r="311" spans="1:10" ht="1.05" customHeight="1" thickTop="1">
      <c r="A311" s="217"/>
      <c r="B311" s="217"/>
      <c r="C311" s="217"/>
      <c r="D311" s="217"/>
      <c r="E311" s="217"/>
      <c r="F311" s="217"/>
      <c r="G311" s="217"/>
      <c r="H311" s="217"/>
      <c r="I311" s="217"/>
      <c r="J311" s="217"/>
    </row>
    <row r="312" spans="1:10" ht="18" customHeight="1">
      <c r="A312" s="39" t="s">
        <v>154</v>
      </c>
      <c r="B312" s="40" t="s">
        <v>7</v>
      </c>
      <c r="C312" s="39" t="s">
        <v>8</v>
      </c>
      <c r="D312" s="39" t="s">
        <v>9</v>
      </c>
      <c r="E312" s="238" t="s">
        <v>429</v>
      </c>
      <c r="F312" s="238"/>
      <c r="G312" s="41" t="s">
        <v>10</v>
      </c>
      <c r="H312" s="40" t="s">
        <v>11</v>
      </c>
      <c r="I312" s="40" t="s">
        <v>12</v>
      </c>
      <c r="J312" s="40" t="s">
        <v>14</v>
      </c>
    </row>
    <row r="313" spans="1:10" ht="25.95" customHeight="1">
      <c r="A313" s="33" t="s">
        <v>428</v>
      </c>
      <c r="B313" s="34" t="s">
        <v>155</v>
      </c>
      <c r="C313" s="33" t="s">
        <v>37</v>
      </c>
      <c r="D313" s="33" t="s">
        <v>156</v>
      </c>
      <c r="E313" s="237" t="s">
        <v>427</v>
      </c>
      <c r="F313" s="237"/>
      <c r="G313" s="35" t="s">
        <v>39</v>
      </c>
      <c r="H313" s="236">
        <v>1</v>
      </c>
      <c r="I313" s="235">
        <v>6855.92</v>
      </c>
      <c r="J313" s="235">
        <v>6855.92</v>
      </c>
    </row>
    <row r="314" spans="1:10" ht="25.95" customHeight="1">
      <c r="A314" s="233" t="s">
        <v>410</v>
      </c>
      <c r="B314" s="234" t="s">
        <v>486</v>
      </c>
      <c r="C314" s="233" t="s">
        <v>23</v>
      </c>
      <c r="D314" s="233" t="s">
        <v>485</v>
      </c>
      <c r="E314" s="232" t="s">
        <v>407</v>
      </c>
      <c r="F314" s="232"/>
      <c r="G314" s="231" t="s">
        <v>55</v>
      </c>
      <c r="H314" s="230">
        <v>16</v>
      </c>
      <c r="I314" s="229">
        <v>64.72</v>
      </c>
      <c r="J314" s="229">
        <v>1035.52</v>
      </c>
    </row>
    <row r="315" spans="1:10" ht="25.95" customHeight="1">
      <c r="A315" s="227" t="s">
        <v>406</v>
      </c>
      <c r="B315" s="228" t="s">
        <v>484</v>
      </c>
      <c r="C315" s="227" t="s">
        <v>37</v>
      </c>
      <c r="D315" s="227" t="s">
        <v>483</v>
      </c>
      <c r="E315" s="226" t="s">
        <v>482</v>
      </c>
      <c r="F315" s="226"/>
      <c r="G315" s="225" t="s">
        <v>39</v>
      </c>
      <c r="H315" s="224">
        <v>1</v>
      </c>
      <c r="I315" s="223">
        <v>4500</v>
      </c>
      <c r="J315" s="223">
        <v>4500</v>
      </c>
    </row>
    <row r="316" spans="1:10" ht="24" customHeight="1">
      <c r="A316" s="227" t="s">
        <v>406</v>
      </c>
      <c r="B316" s="228" t="s">
        <v>481</v>
      </c>
      <c r="C316" s="227" t="s">
        <v>23</v>
      </c>
      <c r="D316" s="227" t="s">
        <v>480</v>
      </c>
      <c r="E316" s="226" t="s">
        <v>477</v>
      </c>
      <c r="F316" s="226"/>
      <c r="G316" s="225" t="s">
        <v>25</v>
      </c>
      <c r="H316" s="224">
        <v>40</v>
      </c>
      <c r="I316" s="223">
        <v>21.27</v>
      </c>
      <c r="J316" s="223">
        <v>850.8</v>
      </c>
    </row>
    <row r="317" spans="1:10" ht="24" customHeight="1">
      <c r="A317" s="227" t="s">
        <v>406</v>
      </c>
      <c r="B317" s="228" t="s">
        <v>479</v>
      </c>
      <c r="C317" s="227" t="s">
        <v>23</v>
      </c>
      <c r="D317" s="227" t="s">
        <v>478</v>
      </c>
      <c r="E317" s="226" t="s">
        <v>477</v>
      </c>
      <c r="F317" s="226"/>
      <c r="G317" s="225" t="s">
        <v>25</v>
      </c>
      <c r="H317" s="224">
        <v>40</v>
      </c>
      <c r="I317" s="223">
        <v>11.74</v>
      </c>
      <c r="J317" s="223">
        <v>469.6</v>
      </c>
    </row>
    <row r="318" spans="1:10">
      <c r="A318" s="222"/>
      <c r="B318" s="222"/>
      <c r="C318" s="222"/>
      <c r="D318" s="222"/>
      <c r="E318" s="222" t="s">
        <v>403</v>
      </c>
      <c r="F318" s="220">
        <v>1335.6</v>
      </c>
      <c r="G318" s="222" t="s">
        <v>402</v>
      </c>
      <c r="H318" s="220">
        <v>0</v>
      </c>
      <c r="I318" s="222" t="s">
        <v>401</v>
      </c>
      <c r="J318" s="220">
        <v>1335.6</v>
      </c>
    </row>
    <row r="319" spans="1:10" ht="14.4" thickBot="1">
      <c r="A319" s="222"/>
      <c r="B319" s="222"/>
      <c r="C319" s="222"/>
      <c r="D319" s="222"/>
      <c r="E319" s="222" t="s">
        <v>400</v>
      </c>
      <c r="F319" s="220">
        <v>1532.49</v>
      </c>
      <c r="G319" s="222"/>
      <c r="H319" s="221" t="s">
        <v>399</v>
      </c>
      <c r="I319" s="221"/>
      <c r="J319" s="220">
        <v>8388.41</v>
      </c>
    </row>
    <row r="320" spans="1:10" ht="1.05" customHeight="1" thickTop="1">
      <c r="A320" s="217"/>
      <c r="B320" s="217"/>
      <c r="C320" s="217"/>
      <c r="D320" s="217"/>
      <c r="E320" s="217"/>
      <c r="F320" s="217"/>
      <c r="G320" s="217"/>
      <c r="H320" s="217"/>
      <c r="I320" s="217"/>
      <c r="J320" s="217"/>
    </row>
    <row r="321" spans="1:10" ht="18" customHeight="1">
      <c r="A321" s="39" t="s">
        <v>157</v>
      </c>
      <c r="B321" s="40" t="s">
        <v>7</v>
      </c>
      <c r="C321" s="39" t="s">
        <v>8</v>
      </c>
      <c r="D321" s="39" t="s">
        <v>9</v>
      </c>
      <c r="E321" s="238" t="s">
        <v>429</v>
      </c>
      <c r="F321" s="238"/>
      <c r="G321" s="41" t="s">
        <v>10</v>
      </c>
      <c r="H321" s="40" t="s">
        <v>11</v>
      </c>
      <c r="I321" s="40" t="s">
        <v>12</v>
      </c>
      <c r="J321" s="40" t="s">
        <v>14</v>
      </c>
    </row>
    <row r="322" spans="1:10" ht="24" customHeight="1">
      <c r="A322" s="33" t="s">
        <v>428</v>
      </c>
      <c r="B322" s="34" t="s">
        <v>158</v>
      </c>
      <c r="C322" s="33" t="s">
        <v>37</v>
      </c>
      <c r="D322" s="33" t="s">
        <v>159</v>
      </c>
      <c r="E322" s="237" t="s">
        <v>427</v>
      </c>
      <c r="F322" s="237"/>
      <c r="G322" s="35" t="s">
        <v>39</v>
      </c>
      <c r="H322" s="236">
        <v>1</v>
      </c>
      <c r="I322" s="235">
        <v>1664.64</v>
      </c>
      <c r="J322" s="235">
        <v>1664.64</v>
      </c>
    </row>
    <row r="323" spans="1:10" ht="25.95" customHeight="1">
      <c r="A323" s="233" t="s">
        <v>410</v>
      </c>
      <c r="B323" s="234" t="s">
        <v>476</v>
      </c>
      <c r="C323" s="233" t="s">
        <v>23</v>
      </c>
      <c r="D323" s="233" t="s">
        <v>475</v>
      </c>
      <c r="E323" s="232" t="s">
        <v>411</v>
      </c>
      <c r="F323" s="232"/>
      <c r="G323" s="231" t="s">
        <v>25</v>
      </c>
      <c r="H323" s="230">
        <v>16</v>
      </c>
      <c r="I323" s="229">
        <v>104.04</v>
      </c>
      <c r="J323" s="229">
        <v>1664.64</v>
      </c>
    </row>
    <row r="324" spans="1:10">
      <c r="A324" s="222"/>
      <c r="B324" s="222"/>
      <c r="C324" s="222"/>
      <c r="D324" s="222"/>
      <c r="E324" s="222" t="s">
        <v>403</v>
      </c>
      <c r="F324" s="220">
        <v>1640</v>
      </c>
      <c r="G324" s="222" t="s">
        <v>402</v>
      </c>
      <c r="H324" s="220">
        <v>0</v>
      </c>
      <c r="I324" s="222" t="s">
        <v>401</v>
      </c>
      <c r="J324" s="220">
        <v>1640</v>
      </c>
    </row>
    <row r="325" spans="1:10" ht="14.4" thickBot="1">
      <c r="A325" s="222"/>
      <c r="B325" s="222"/>
      <c r="C325" s="222"/>
      <c r="D325" s="222"/>
      <c r="E325" s="222" t="s">
        <v>400</v>
      </c>
      <c r="F325" s="220">
        <v>466.88</v>
      </c>
      <c r="G325" s="222"/>
      <c r="H325" s="221" t="s">
        <v>399</v>
      </c>
      <c r="I325" s="221"/>
      <c r="J325" s="220">
        <v>2131.52</v>
      </c>
    </row>
    <row r="326" spans="1:10" ht="1.05" customHeight="1" thickTop="1">
      <c r="A326" s="217"/>
      <c r="B326" s="217"/>
      <c r="C326" s="217"/>
      <c r="D326" s="217"/>
      <c r="E326" s="217"/>
      <c r="F326" s="217"/>
      <c r="G326" s="217"/>
      <c r="H326" s="217"/>
      <c r="I326" s="217"/>
      <c r="J326" s="217"/>
    </row>
    <row r="327" spans="1:10" ht="18" customHeight="1">
      <c r="A327" s="39" t="s">
        <v>162</v>
      </c>
      <c r="B327" s="40" t="s">
        <v>7</v>
      </c>
      <c r="C327" s="39" t="s">
        <v>8</v>
      </c>
      <c r="D327" s="39" t="s">
        <v>9</v>
      </c>
      <c r="E327" s="238" t="s">
        <v>429</v>
      </c>
      <c r="F327" s="238"/>
      <c r="G327" s="41" t="s">
        <v>10</v>
      </c>
      <c r="H327" s="40" t="s">
        <v>11</v>
      </c>
      <c r="I327" s="40" t="s">
        <v>12</v>
      </c>
      <c r="J327" s="40" t="s">
        <v>14</v>
      </c>
    </row>
    <row r="328" spans="1:10" ht="25.95" customHeight="1">
      <c r="A328" s="33" t="s">
        <v>428</v>
      </c>
      <c r="B328" s="34" t="s">
        <v>163</v>
      </c>
      <c r="C328" s="33" t="s">
        <v>23</v>
      </c>
      <c r="D328" s="33" t="s">
        <v>164</v>
      </c>
      <c r="E328" s="237" t="s">
        <v>470</v>
      </c>
      <c r="F328" s="237"/>
      <c r="G328" s="35" t="s">
        <v>55</v>
      </c>
      <c r="H328" s="236">
        <v>1</v>
      </c>
      <c r="I328" s="235">
        <v>114.64</v>
      </c>
      <c r="J328" s="235">
        <v>114.64</v>
      </c>
    </row>
    <row r="329" spans="1:10" ht="25.95" customHeight="1">
      <c r="A329" s="233" t="s">
        <v>410</v>
      </c>
      <c r="B329" s="234" t="s">
        <v>442</v>
      </c>
      <c r="C329" s="233" t="s">
        <v>23</v>
      </c>
      <c r="D329" s="233" t="s">
        <v>441</v>
      </c>
      <c r="E329" s="232" t="s">
        <v>411</v>
      </c>
      <c r="F329" s="232"/>
      <c r="G329" s="231" t="s">
        <v>25</v>
      </c>
      <c r="H329" s="230">
        <v>0.77800000000000002</v>
      </c>
      <c r="I329" s="229">
        <v>18.760000000000002</v>
      </c>
      <c r="J329" s="229">
        <v>14.59</v>
      </c>
    </row>
    <row r="330" spans="1:10" ht="24" customHeight="1">
      <c r="A330" s="233" t="s">
        <v>410</v>
      </c>
      <c r="B330" s="234" t="s">
        <v>444</v>
      </c>
      <c r="C330" s="233" t="s">
        <v>23</v>
      </c>
      <c r="D330" s="233" t="s">
        <v>443</v>
      </c>
      <c r="E330" s="232" t="s">
        <v>411</v>
      </c>
      <c r="F330" s="232"/>
      <c r="G330" s="231" t="s">
        <v>25</v>
      </c>
      <c r="H330" s="230">
        <v>0.94799999999999995</v>
      </c>
      <c r="I330" s="229">
        <v>23.45</v>
      </c>
      <c r="J330" s="229">
        <v>22.23</v>
      </c>
    </row>
    <row r="331" spans="1:10" ht="39" customHeight="1">
      <c r="A331" s="227" t="s">
        <v>406</v>
      </c>
      <c r="B331" s="228" t="s">
        <v>474</v>
      </c>
      <c r="C331" s="227" t="s">
        <v>23</v>
      </c>
      <c r="D331" s="227" t="s">
        <v>473</v>
      </c>
      <c r="E331" s="226" t="s">
        <v>404</v>
      </c>
      <c r="F331" s="226"/>
      <c r="G331" s="225" t="s">
        <v>39</v>
      </c>
      <c r="H331" s="224">
        <v>3.2730000000000001</v>
      </c>
      <c r="I331" s="223">
        <v>1.1000000000000001</v>
      </c>
      <c r="J331" s="223">
        <v>3.6</v>
      </c>
    </row>
    <row r="332" spans="1:10" ht="25.95" customHeight="1">
      <c r="A332" s="227" t="s">
        <v>406</v>
      </c>
      <c r="B332" s="228" t="s">
        <v>446</v>
      </c>
      <c r="C332" s="227" t="s">
        <v>23</v>
      </c>
      <c r="D332" s="227" t="s">
        <v>445</v>
      </c>
      <c r="E332" s="226" t="s">
        <v>404</v>
      </c>
      <c r="F332" s="226"/>
      <c r="G332" s="225" t="s">
        <v>436</v>
      </c>
      <c r="H332" s="224">
        <v>4.0000000000000001E-3</v>
      </c>
      <c r="I332" s="223">
        <v>34.57</v>
      </c>
      <c r="J332" s="223">
        <v>0.13</v>
      </c>
    </row>
    <row r="333" spans="1:10" ht="24" customHeight="1">
      <c r="A333" s="227" t="s">
        <v>406</v>
      </c>
      <c r="B333" s="228" t="s">
        <v>472</v>
      </c>
      <c r="C333" s="227" t="s">
        <v>23</v>
      </c>
      <c r="D333" s="227" t="s">
        <v>471</v>
      </c>
      <c r="E333" s="226" t="s">
        <v>404</v>
      </c>
      <c r="F333" s="226"/>
      <c r="G333" s="225" t="s">
        <v>39</v>
      </c>
      <c r="H333" s="224">
        <v>1.091</v>
      </c>
      <c r="I333" s="223">
        <v>9.16</v>
      </c>
      <c r="J333" s="223">
        <v>9.99</v>
      </c>
    </row>
    <row r="334" spans="1:10" ht="39" customHeight="1">
      <c r="A334" s="227" t="s">
        <v>406</v>
      </c>
      <c r="B334" s="228" t="s">
        <v>463</v>
      </c>
      <c r="C334" s="227" t="s">
        <v>23</v>
      </c>
      <c r="D334" s="227" t="s">
        <v>462</v>
      </c>
      <c r="E334" s="226" t="s">
        <v>404</v>
      </c>
      <c r="F334" s="226"/>
      <c r="G334" s="225" t="s">
        <v>55</v>
      </c>
      <c r="H334" s="224">
        <v>1.0289999999999999</v>
      </c>
      <c r="I334" s="223">
        <v>62.3</v>
      </c>
      <c r="J334" s="223">
        <v>64.099999999999994</v>
      </c>
    </row>
    <row r="335" spans="1:10">
      <c r="A335" s="222"/>
      <c r="B335" s="222"/>
      <c r="C335" s="222"/>
      <c r="D335" s="222"/>
      <c r="E335" s="222" t="s">
        <v>403</v>
      </c>
      <c r="F335" s="220">
        <v>24.880000000000003</v>
      </c>
      <c r="G335" s="222" t="s">
        <v>402</v>
      </c>
      <c r="H335" s="220">
        <v>0</v>
      </c>
      <c r="I335" s="222" t="s">
        <v>401</v>
      </c>
      <c r="J335" s="220">
        <v>24.880000000000003</v>
      </c>
    </row>
    <row r="336" spans="1:10" ht="14.4" thickBot="1">
      <c r="A336" s="222"/>
      <c r="B336" s="222"/>
      <c r="C336" s="222"/>
      <c r="D336" s="222"/>
      <c r="E336" s="222" t="s">
        <v>400</v>
      </c>
      <c r="F336" s="220">
        <v>23.95</v>
      </c>
      <c r="G336" s="222"/>
      <c r="H336" s="221" t="s">
        <v>399</v>
      </c>
      <c r="I336" s="221"/>
      <c r="J336" s="220">
        <v>138.59</v>
      </c>
    </row>
    <row r="337" spans="1:10" ht="1.05" customHeight="1" thickTop="1">
      <c r="A337" s="217"/>
      <c r="B337" s="217"/>
      <c r="C337" s="217"/>
      <c r="D337" s="217"/>
      <c r="E337" s="217"/>
      <c r="F337" s="217"/>
      <c r="G337" s="217"/>
      <c r="H337" s="217"/>
      <c r="I337" s="217"/>
      <c r="J337" s="217"/>
    </row>
    <row r="338" spans="1:10" ht="18" customHeight="1">
      <c r="A338" s="39" t="s">
        <v>165</v>
      </c>
      <c r="B338" s="40" t="s">
        <v>7</v>
      </c>
      <c r="C338" s="39" t="s">
        <v>8</v>
      </c>
      <c r="D338" s="39" t="s">
        <v>9</v>
      </c>
      <c r="E338" s="238" t="s">
        <v>429</v>
      </c>
      <c r="F338" s="238"/>
      <c r="G338" s="41" t="s">
        <v>10</v>
      </c>
      <c r="H338" s="40" t="s">
        <v>11</v>
      </c>
      <c r="I338" s="40" t="s">
        <v>12</v>
      </c>
      <c r="J338" s="40" t="s">
        <v>14</v>
      </c>
    </row>
    <row r="339" spans="1:10" ht="64.95" customHeight="1">
      <c r="A339" s="33" t="s">
        <v>428</v>
      </c>
      <c r="B339" s="34" t="s">
        <v>166</v>
      </c>
      <c r="C339" s="33" t="s">
        <v>23</v>
      </c>
      <c r="D339" s="33" t="s">
        <v>167</v>
      </c>
      <c r="E339" s="237" t="s">
        <v>470</v>
      </c>
      <c r="F339" s="237"/>
      <c r="G339" s="35" t="s">
        <v>55</v>
      </c>
      <c r="H339" s="236">
        <v>1</v>
      </c>
      <c r="I339" s="235">
        <v>611.27</v>
      </c>
      <c r="J339" s="235">
        <v>611.27</v>
      </c>
    </row>
    <row r="340" spans="1:10" ht="25.95" customHeight="1">
      <c r="A340" s="233" t="s">
        <v>410</v>
      </c>
      <c r="B340" s="234" t="s">
        <v>442</v>
      </c>
      <c r="C340" s="233" t="s">
        <v>23</v>
      </c>
      <c r="D340" s="233" t="s">
        <v>441</v>
      </c>
      <c r="E340" s="232" t="s">
        <v>411</v>
      </c>
      <c r="F340" s="232"/>
      <c r="G340" s="231" t="s">
        <v>25</v>
      </c>
      <c r="H340" s="230">
        <v>4.5259999999999998</v>
      </c>
      <c r="I340" s="229">
        <v>18.760000000000002</v>
      </c>
      <c r="J340" s="229">
        <v>84.9</v>
      </c>
    </row>
    <row r="341" spans="1:10" ht="24" customHeight="1">
      <c r="A341" s="233" t="s">
        <v>410</v>
      </c>
      <c r="B341" s="234" t="s">
        <v>444</v>
      </c>
      <c r="C341" s="233" t="s">
        <v>23</v>
      </c>
      <c r="D341" s="233" t="s">
        <v>443</v>
      </c>
      <c r="E341" s="232" t="s">
        <v>411</v>
      </c>
      <c r="F341" s="232"/>
      <c r="G341" s="231" t="s">
        <v>25</v>
      </c>
      <c r="H341" s="230">
        <v>5.51</v>
      </c>
      <c r="I341" s="229">
        <v>23.45</v>
      </c>
      <c r="J341" s="229">
        <v>129.19999999999999</v>
      </c>
    </row>
    <row r="342" spans="1:10" ht="25.95" customHeight="1">
      <c r="A342" s="227" t="s">
        <v>406</v>
      </c>
      <c r="B342" s="228" t="s">
        <v>469</v>
      </c>
      <c r="C342" s="227" t="s">
        <v>23</v>
      </c>
      <c r="D342" s="227" t="s">
        <v>468</v>
      </c>
      <c r="E342" s="226" t="s">
        <v>404</v>
      </c>
      <c r="F342" s="226"/>
      <c r="G342" s="225" t="s">
        <v>436</v>
      </c>
      <c r="H342" s="224">
        <v>0.89600000000000002</v>
      </c>
      <c r="I342" s="223">
        <v>12.81</v>
      </c>
      <c r="J342" s="223">
        <v>11.47</v>
      </c>
    </row>
    <row r="343" spans="1:10" ht="25.95" customHeight="1">
      <c r="A343" s="227" t="s">
        <v>406</v>
      </c>
      <c r="B343" s="228" t="s">
        <v>446</v>
      </c>
      <c r="C343" s="227" t="s">
        <v>23</v>
      </c>
      <c r="D343" s="227" t="s">
        <v>445</v>
      </c>
      <c r="E343" s="226" t="s">
        <v>404</v>
      </c>
      <c r="F343" s="226"/>
      <c r="G343" s="225" t="s">
        <v>436</v>
      </c>
      <c r="H343" s="224">
        <v>6.5000000000000002E-2</v>
      </c>
      <c r="I343" s="223">
        <v>34.57</v>
      </c>
      <c r="J343" s="223">
        <v>2.2400000000000002</v>
      </c>
    </row>
    <row r="344" spans="1:10" ht="25.95" customHeight="1">
      <c r="A344" s="227" t="s">
        <v>406</v>
      </c>
      <c r="B344" s="228" t="s">
        <v>467</v>
      </c>
      <c r="C344" s="227" t="s">
        <v>23</v>
      </c>
      <c r="D344" s="227" t="s">
        <v>466</v>
      </c>
      <c r="E344" s="226" t="s">
        <v>404</v>
      </c>
      <c r="F344" s="226"/>
      <c r="G344" s="225" t="s">
        <v>39</v>
      </c>
      <c r="H344" s="224">
        <v>3.3330000000000002</v>
      </c>
      <c r="I344" s="223">
        <v>2.66</v>
      </c>
      <c r="J344" s="223">
        <v>8.86</v>
      </c>
    </row>
    <row r="345" spans="1:10" ht="39" customHeight="1">
      <c r="A345" s="227" t="s">
        <v>406</v>
      </c>
      <c r="B345" s="228" t="s">
        <v>465</v>
      </c>
      <c r="C345" s="227" t="s">
        <v>23</v>
      </c>
      <c r="D345" s="227" t="s">
        <v>464</v>
      </c>
      <c r="E345" s="226" t="s">
        <v>404</v>
      </c>
      <c r="F345" s="226"/>
      <c r="G345" s="225" t="s">
        <v>55</v>
      </c>
      <c r="H345" s="224">
        <v>2.0230000000000001</v>
      </c>
      <c r="I345" s="223">
        <v>38.68</v>
      </c>
      <c r="J345" s="223">
        <v>78.239999999999995</v>
      </c>
    </row>
    <row r="346" spans="1:10" ht="39" customHeight="1">
      <c r="A346" s="227" t="s">
        <v>406</v>
      </c>
      <c r="B346" s="228" t="s">
        <v>463</v>
      </c>
      <c r="C346" s="227" t="s">
        <v>23</v>
      </c>
      <c r="D346" s="227" t="s">
        <v>462</v>
      </c>
      <c r="E346" s="226" t="s">
        <v>404</v>
      </c>
      <c r="F346" s="226"/>
      <c r="G346" s="225" t="s">
        <v>55</v>
      </c>
      <c r="H346" s="224">
        <v>1.0289999999999999</v>
      </c>
      <c r="I346" s="223">
        <v>62.3</v>
      </c>
      <c r="J346" s="223">
        <v>64.099999999999994</v>
      </c>
    </row>
    <row r="347" spans="1:10" ht="39" customHeight="1">
      <c r="A347" s="227" t="s">
        <v>406</v>
      </c>
      <c r="B347" s="228" t="s">
        <v>461</v>
      </c>
      <c r="C347" s="227" t="s">
        <v>23</v>
      </c>
      <c r="D347" s="227" t="s">
        <v>460</v>
      </c>
      <c r="E347" s="226" t="s">
        <v>404</v>
      </c>
      <c r="F347" s="226"/>
      <c r="G347" s="225" t="s">
        <v>55</v>
      </c>
      <c r="H347" s="224">
        <v>6.25</v>
      </c>
      <c r="I347" s="223">
        <v>28.81</v>
      </c>
      <c r="J347" s="223">
        <v>180.06</v>
      </c>
    </row>
    <row r="348" spans="1:10" ht="39" customHeight="1">
      <c r="A348" s="227" t="s">
        <v>406</v>
      </c>
      <c r="B348" s="228" t="s">
        <v>459</v>
      </c>
      <c r="C348" s="227" t="s">
        <v>23</v>
      </c>
      <c r="D348" s="227" t="s">
        <v>458</v>
      </c>
      <c r="E348" s="226" t="s">
        <v>404</v>
      </c>
      <c r="F348" s="226"/>
      <c r="G348" s="225" t="s">
        <v>55</v>
      </c>
      <c r="H348" s="224">
        <v>0.92600000000000005</v>
      </c>
      <c r="I348" s="223">
        <v>56.38</v>
      </c>
      <c r="J348" s="223">
        <v>52.2</v>
      </c>
    </row>
    <row r="349" spans="1:10">
      <c r="A349" s="222"/>
      <c r="B349" s="222"/>
      <c r="C349" s="222"/>
      <c r="D349" s="222"/>
      <c r="E349" s="222" t="s">
        <v>403</v>
      </c>
      <c r="F349" s="220">
        <v>144.76</v>
      </c>
      <c r="G349" s="222" t="s">
        <v>402</v>
      </c>
      <c r="H349" s="220">
        <v>0</v>
      </c>
      <c r="I349" s="222" t="s">
        <v>401</v>
      </c>
      <c r="J349" s="220">
        <v>144.76</v>
      </c>
    </row>
    <row r="350" spans="1:10" ht="14.4" thickBot="1">
      <c r="A350" s="222"/>
      <c r="B350" s="222"/>
      <c r="C350" s="222"/>
      <c r="D350" s="222"/>
      <c r="E350" s="222" t="s">
        <v>400</v>
      </c>
      <c r="F350" s="220">
        <v>127.69</v>
      </c>
      <c r="G350" s="222"/>
      <c r="H350" s="221" t="s">
        <v>399</v>
      </c>
      <c r="I350" s="221"/>
      <c r="J350" s="220">
        <v>738.96</v>
      </c>
    </row>
    <row r="351" spans="1:10" ht="1.05" customHeight="1" thickTop="1">
      <c r="A351" s="217"/>
      <c r="B351" s="217"/>
      <c r="C351" s="217"/>
      <c r="D351" s="217"/>
      <c r="E351" s="217"/>
      <c r="F351" s="217"/>
      <c r="G351" s="217"/>
      <c r="H351" s="217"/>
      <c r="I351" s="217"/>
      <c r="J351" s="217"/>
    </row>
    <row r="352" spans="1:10" ht="18" customHeight="1">
      <c r="A352" s="39" t="s">
        <v>168</v>
      </c>
      <c r="B352" s="40" t="s">
        <v>7</v>
      </c>
      <c r="C352" s="39" t="s">
        <v>8</v>
      </c>
      <c r="D352" s="39" t="s">
        <v>9</v>
      </c>
      <c r="E352" s="238" t="s">
        <v>429</v>
      </c>
      <c r="F352" s="238"/>
      <c r="G352" s="41" t="s">
        <v>10</v>
      </c>
      <c r="H352" s="40" t="s">
        <v>11</v>
      </c>
      <c r="I352" s="40" t="s">
        <v>12</v>
      </c>
      <c r="J352" s="40" t="s">
        <v>14</v>
      </c>
    </row>
    <row r="353" spans="1:10" ht="25.95" customHeight="1">
      <c r="A353" s="33" t="s">
        <v>428</v>
      </c>
      <c r="B353" s="34" t="s">
        <v>169</v>
      </c>
      <c r="C353" s="33" t="s">
        <v>37</v>
      </c>
      <c r="D353" s="33" t="s">
        <v>170</v>
      </c>
      <c r="E353" s="237" t="s">
        <v>427</v>
      </c>
      <c r="F353" s="237"/>
      <c r="G353" s="35" t="s">
        <v>205</v>
      </c>
      <c r="H353" s="236">
        <v>1</v>
      </c>
      <c r="I353" s="235">
        <v>555.52</v>
      </c>
      <c r="J353" s="235">
        <v>555.52</v>
      </c>
    </row>
    <row r="354" spans="1:10" ht="24" customHeight="1">
      <c r="A354" s="233" t="s">
        <v>410</v>
      </c>
      <c r="B354" s="234" t="s">
        <v>444</v>
      </c>
      <c r="C354" s="233" t="s">
        <v>23</v>
      </c>
      <c r="D354" s="233" t="s">
        <v>443</v>
      </c>
      <c r="E354" s="232" t="s">
        <v>411</v>
      </c>
      <c r="F354" s="232"/>
      <c r="G354" s="231" t="s">
        <v>25</v>
      </c>
      <c r="H354" s="230">
        <v>8</v>
      </c>
      <c r="I354" s="229">
        <v>23.45</v>
      </c>
      <c r="J354" s="229">
        <v>187.6</v>
      </c>
    </row>
    <row r="355" spans="1:10" ht="25.95" customHeight="1">
      <c r="A355" s="233" t="s">
        <v>410</v>
      </c>
      <c r="B355" s="234" t="s">
        <v>442</v>
      </c>
      <c r="C355" s="233" t="s">
        <v>23</v>
      </c>
      <c r="D355" s="233" t="s">
        <v>441</v>
      </c>
      <c r="E355" s="232" t="s">
        <v>411</v>
      </c>
      <c r="F355" s="232"/>
      <c r="G355" s="231" t="s">
        <v>25</v>
      </c>
      <c r="H355" s="230">
        <v>8</v>
      </c>
      <c r="I355" s="229">
        <v>18.760000000000002</v>
      </c>
      <c r="J355" s="229">
        <v>150.08000000000001</v>
      </c>
    </row>
    <row r="356" spans="1:10" ht="25.95" customHeight="1">
      <c r="A356" s="227" t="s">
        <v>406</v>
      </c>
      <c r="B356" s="228" t="s">
        <v>457</v>
      </c>
      <c r="C356" s="227" t="s">
        <v>37</v>
      </c>
      <c r="D356" s="227" t="s">
        <v>456</v>
      </c>
      <c r="E356" s="226">
        <v>0</v>
      </c>
      <c r="F356" s="226"/>
      <c r="G356" s="225" t="s">
        <v>205</v>
      </c>
      <c r="H356" s="224">
        <v>1</v>
      </c>
      <c r="I356" s="223">
        <v>217.84</v>
      </c>
      <c r="J356" s="223">
        <v>217.84</v>
      </c>
    </row>
    <row r="357" spans="1:10">
      <c r="A357" s="222"/>
      <c r="B357" s="222"/>
      <c r="C357" s="222"/>
      <c r="D357" s="222"/>
      <c r="E357" s="222" t="s">
        <v>403</v>
      </c>
      <c r="F357" s="220">
        <v>227.12</v>
      </c>
      <c r="G357" s="222" t="s">
        <v>402</v>
      </c>
      <c r="H357" s="220">
        <v>0</v>
      </c>
      <c r="I357" s="222" t="s">
        <v>401</v>
      </c>
      <c r="J357" s="220">
        <v>227.12</v>
      </c>
    </row>
    <row r="358" spans="1:10" ht="14.4" thickBot="1">
      <c r="A358" s="222"/>
      <c r="B358" s="222"/>
      <c r="C358" s="222"/>
      <c r="D358" s="222"/>
      <c r="E358" s="222" t="s">
        <v>400</v>
      </c>
      <c r="F358" s="220">
        <v>70.16</v>
      </c>
      <c r="G358" s="222"/>
      <c r="H358" s="221" t="s">
        <v>399</v>
      </c>
      <c r="I358" s="221"/>
      <c r="J358" s="220">
        <v>625.67999999999995</v>
      </c>
    </row>
    <row r="359" spans="1:10" ht="1.05" customHeight="1" thickTop="1">
      <c r="A359" s="217"/>
      <c r="B359" s="217"/>
      <c r="C359" s="217"/>
      <c r="D359" s="217"/>
      <c r="E359" s="217"/>
      <c r="F359" s="217"/>
      <c r="G359" s="217"/>
      <c r="H359" s="217"/>
      <c r="I359" s="217"/>
      <c r="J359" s="217"/>
    </row>
    <row r="360" spans="1:10" ht="18" customHeight="1">
      <c r="A360" s="39" t="s">
        <v>171</v>
      </c>
      <c r="B360" s="40" t="s">
        <v>7</v>
      </c>
      <c r="C360" s="39" t="s">
        <v>8</v>
      </c>
      <c r="D360" s="39" t="s">
        <v>9</v>
      </c>
      <c r="E360" s="238" t="s">
        <v>429</v>
      </c>
      <c r="F360" s="238"/>
      <c r="G360" s="41" t="s">
        <v>10</v>
      </c>
      <c r="H360" s="40" t="s">
        <v>11</v>
      </c>
      <c r="I360" s="40" t="s">
        <v>12</v>
      </c>
      <c r="J360" s="40" t="s">
        <v>14</v>
      </c>
    </row>
    <row r="361" spans="1:10" ht="24" customHeight="1">
      <c r="A361" s="33" t="s">
        <v>428</v>
      </c>
      <c r="B361" s="34" t="s">
        <v>172</v>
      </c>
      <c r="C361" s="33" t="s">
        <v>37</v>
      </c>
      <c r="D361" s="33" t="s">
        <v>173</v>
      </c>
      <c r="E361" s="237" t="s">
        <v>427</v>
      </c>
      <c r="F361" s="237"/>
      <c r="G361" s="35" t="s">
        <v>39</v>
      </c>
      <c r="H361" s="236">
        <v>1</v>
      </c>
      <c r="I361" s="235">
        <v>406.07</v>
      </c>
      <c r="J361" s="235">
        <v>406.07</v>
      </c>
    </row>
    <row r="362" spans="1:10" ht="24" customHeight="1">
      <c r="A362" s="233" t="s">
        <v>410</v>
      </c>
      <c r="B362" s="234" t="s">
        <v>455</v>
      </c>
      <c r="C362" s="233" t="s">
        <v>23</v>
      </c>
      <c r="D362" s="233" t="s">
        <v>454</v>
      </c>
      <c r="E362" s="232" t="s">
        <v>411</v>
      </c>
      <c r="F362" s="232"/>
      <c r="G362" s="231" t="s">
        <v>25</v>
      </c>
      <c r="H362" s="230">
        <v>8</v>
      </c>
      <c r="I362" s="229">
        <v>24.64</v>
      </c>
      <c r="J362" s="229">
        <v>197.12</v>
      </c>
    </row>
    <row r="363" spans="1:10" ht="24" customHeight="1">
      <c r="A363" s="233" t="s">
        <v>410</v>
      </c>
      <c r="B363" s="234" t="s">
        <v>453</v>
      </c>
      <c r="C363" s="233" t="s">
        <v>23</v>
      </c>
      <c r="D363" s="233" t="s">
        <v>452</v>
      </c>
      <c r="E363" s="232" t="s">
        <v>411</v>
      </c>
      <c r="F363" s="232"/>
      <c r="G363" s="231" t="s">
        <v>25</v>
      </c>
      <c r="H363" s="230">
        <v>8</v>
      </c>
      <c r="I363" s="229">
        <v>19.920000000000002</v>
      </c>
      <c r="J363" s="229">
        <v>159.36000000000001</v>
      </c>
    </row>
    <row r="364" spans="1:10" ht="24" customHeight="1">
      <c r="A364" s="227" t="s">
        <v>406</v>
      </c>
      <c r="B364" s="228" t="s">
        <v>451</v>
      </c>
      <c r="C364" s="227" t="s">
        <v>23</v>
      </c>
      <c r="D364" s="227" t="s">
        <v>450</v>
      </c>
      <c r="E364" s="226" t="s">
        <v>404</v>
      </c>
      <c r="F364" s="226"/>
      <c r="G364" s="225" t="s">
        <v>447</v>
      </c>
      <c r="H364" s="224">
        <v>0.78</v>
      </c>
      <c r="I364" s="223">
        <v>38.71</v>
      </c>
      <c r="J364" s="223">
        <v>30.19</v>
      </c>
    </row>
    <row r="365" spans="1:10" ht="24" customHeight="1">
      <c r="A365" s="227" t="s">
        <v>406</v>
      </c>
      <c r="B365" s="228" t="s">
        <v>449</v>
      </c>
      <c r="C365" s="227" t="s">
        <v>23</v>
      </c>
      <c r="D365" s="227" t="s">
        <v>448</v>
      </c>
      <c r="E365" s="226" t="s">
        <v>404</v>
      </c>
      <c r="F365" s="226"/>
      <c r="G365" s="225" t="s">
        <v>447</v>
      </c>
      <c r="H365" s="224">
        <v>0.48</v>
      </c>
      <c r="I365" s="223">
        <v>40.43</v>
      </c>
      <c r="J365" s="223">
        <v>19.399999999999999</v>
      </c>
    </row>
    <row r="366" spans="1:10">
      <c r="A366" s="222"/>
      <c r="B366" s="222"/>
      <c r="C366" s="222"/>
      <c r="D366" s="222"/>
      <c r="E366" s="222" t="s">
        <v>403</v>
      </c>
      <c r="F366" s="220">
        <v>227.52</v>
      </c>
      <c r="G366" s="222" t="s">
        <v>402</v>
      </c>
      <c r="H366" s="220">
        <v>0</v>
      </c>
      <c r="I366" s="222" t="s">
        <v>401</v>
      </c>
      <c r="J366" s="220">
        <v>227.52</v>
      </c>
    </row>
    <row r="367" spans="1:10" ht="14.4" thickBot="1">
      <c r="A367" s="222"/>
      <c r="B367" s="222"/>
      <c r="C367" s="222"/>
      <c r="D367" s="222"/>
      <c r="E367" s="222" t="s">
        <v>400</v>
      </c>
      <c r="F367" s="220">
        <v>84.45</v>
      </c>
      <c r="G367" s="222"/>
      <c r="H367" s="221" t="s">
        <v>399</v>
      </c>
      <c r="I367" s="221"/>
      <c r="J367" s="220">
        <v>490.52</v>
      </c>
    </row>
    <row r="368" spans="1:10" ht="1.05" customHeight="1" thickTop="1">
      <c r="A368" s="217"/>
      <c r="B368" s="217"/>
      <c r="C368" s="217"/>
      <c r="D368" s="217"/>
      <c r="E368" s="217"/>
      <c r="F368" s="217"/>
      <c r="G368" s="217"/>
      <c r="H368" s="217"/>
      <c r="I368" s="217"/>
      <c r="J368" s="217"/>
    </row>
    <row r="369" spans="1:10" ht="18" customHeight="1">
      <c r="A369" s="39" t="s">
        <v>174</v>
      </c>
      <c r="B369" s="40" t="s">
        <v>7</v>
      </c>
      <c r="C369" s="39" t="s">
        <v>8</v>
      </c>
      <c r="D369" s="39" t="s">
        <v>9</v>
      </c>
      <c r="E369" s="238" t="s">
        <v>429</v>
      </c>
      <c r="F369" s="238"/>
      <c r="G369" s="41" t="s">
        <v>10</v>
      </c>
      <c r="H369" s="40" t="s">
        <v>11</v>
      </c>
      <c r="I369" s="40" t="s">
        <v>12</v>
      </c>
      <c r="J369" s="40" t="s">
        <v>14</v>
      </c>
    </row>
    <row r="370" spans="1:10" ht="24" customHeight="1">
      <c r="A370" s="33" t="s">
        <v>428</v>
      </c>
      <c r="B370" s="34" t="s">
        <v>175</v>
      </c>
      <c r="C370" s="33" t="s">
        <v>37</v>
      </c>
      <c r="D370" s="33" t="s">
        <v>176</v>
      </c>
      <c r="E370" s="237" t="s">
        <v>427</v>
      </c>
      <c r="F370" s="237"/>
      <c r="G370" s="35" t="s">
        <v>177</v>
      </c>
      <c r="H370" s="236">
        <v>1</v>
      </c>
      <c r="I370" s="235">
        <v>7083.91</v>
      </c>
      <c r="J370" s="235">
        <v>7083.91</v>
      </c>
    </row>
    <row r="371" spans="1:10" ht="24" customHeight="1">
      <c r="A371" s="233" t="s">
        <v>410</v>
      </c>
      <c r="B371" s="234" t="s">
        <v>444</v>
      </c>
      <c r="C371" s="233" t="s">
        <v>23</v>
      </c>
      <c r="D371" s="233" t="s">
        <v>443</v>
      </c>
      <c r="E371" s="232" t="s">
        <v>411</v>
      </c>
      <c r="F371" s="232"/>
      <c r="G371" s="231" t="s">
        <v>25</v>
      </c>
      <c r="H371" s="230">
        <v>120</v>
      </c>
      <c r="I371" s="229">
        <v>23.45</v>
      </c>
      <c r="J371" s="229">
        <v>2814</v>
      </c>
    </row>
    <row r="372" spans="1:10" ht="25.95" customHeight="1">
      <c r="A372" s="233" t="s">
        <v>410</v>
      </c>
      <c r="B372" s="234" t="s">
        <v>442</v>
      </c>
      <c r="C372" s="233" t="s">
        <v>23</v>
      </c>
      <c r="D372" s="233" t="s">
        <v>441</v>
      </c>
      <c r="E372" s="232" t="s">
        <v>411</v>
      </c>
      <c r="F372" s="232"/>
      <c r="G372" s="231" t="s">
        <v>25</v>
      </c>
      <c r="H372" s="230">
        <v>120</v>
      </c>
      <c r="I372" s="229">
        <v>18.760000000000002</v>
      </c>
      <c r="J372" s="229">
        <v>2251.1999999999998</v>
      </c>
    </row>
    <row r="373" spans="1:10" ht="25.95" customHeight="1">
      <c r="A373" s="227" t="s">
        <v>406</v>
      </c>
      <c r="B373" s="228" t="s">
        <v>440</v>
      </c>
      <c r="C373" s="227" t="s">
        <v>23</v>
      </c>
      <c r="D373" s="227" t="s">
        <v>439</v>
      </c>
      <c r="E373" s="226" t="s">
        <v>404</v>
      </c>
      <c r="F373" s="226"/>
      <c r="G373" s="225" t="s">
        <v>436</v>
      </c>
      <c r="H373" s="224">
        <v>74</v>
      </c>
      <c r="I373" s="223">
        <v>14.41</v>
      </c>
      <c r="J373" s="223">
        <v>1066.3399999999999</v>
      </c>
    </row>
    <row r="374" spans="1:10" ht="25.95" customHeight="1">
      <c r="A374" s="227" t="s">
        <v>406</v>
      </c>
      <c r="B374" s="228" t="s">
        <v>446</v>
      </c>
      <c r="C374" s="227" t="s">
        <v>23</v>
      </c>
      <c r="D374" s="227" t="s">
        <v>445</v>
      </c>
      <c r="E374" s="226" t="s">
        <v>404</v>
      </c>
      <c r="F374" s="226"/>
      <c r="G374" s="225" t="s">
        <v>436</v>
      </c>
      <c r="H374" s="224">
        <v>15</v>
      </c>
      <c r="I374" s="223">
        <v>34.57</v>
      </c>
      <c r="J374" s="223">
        <v>518.54999999999995</v>
      </c>
    </row>
    <row r="375" spans="1:10" ht="25.95" customHeight="1">
      <c r="A375" s="227" t="s">
        <v>406</v>
      </c>
      <c r="B375" s="228" t="s">
        <v>435</v>
      </c>
      <c r="C375" s="227" t="s">
        <v>23</v>
      </c>
      <c r="D375" s="227" t="s">
        <v>434</v>
      </c>
      <c r="E375" s="226" t="s">
        <v>404</v>
      </c>
      <c r="F375" s="226"/>
      <c r="G375" s="225" t="s">
        <v>39</v>
      </c>
      <c r="H375" s="224">
        <v>10</v>
      </c>
      <c r="I375" s="223">
        <v>24.71</v>
      </c>
      <c r="J375" s="223">
        <v>247.1</v>
      </c>
    </row>
    <row r="376" spans="1:10" ht="39" customHeight="1">
      <c r="A376" s="227" t="s">
        <v>406</v>
      </c>
      <c r="B376" s="228" t="s">
        <v>433</v>
      </c>
      <c r="C376" s="227" t="s">
        <v>23</v>
      </c>
      <c r="D376" s="227" t="s">
        <v>432</v>
      </c>
      <c r="E376" s="226" t="s">
        <v>404</v>
      </c>
      <c r="F376" s="226"/>
      <c r="G376" s="225" t="s">
        <v>39</v>
      </c>
      <c r="H376" s="224">
        <v>8</v>
      </c>
      <c r="I376" s="223">
        <v>23.34</v>
      </c>
      <c r="J376" s="223">
        <v>186.72</v>
      </c>
    </row>
    <row r="377" spans="1:10">
      <c r="A377" s="222"/>
      <c r="B377" s="222"/>
      <c r="C377" s="222"/>
      <c r="D377" s="222"/>
      <c r="E377" s="222" t="s">
        <v>403</v>
      </c>
      <c r="F377" s="220">
        <v>3406.8</v>
      </c>
      <c r="G377" s="222" t="s">
        <v>402</v>
      </c>
      <c r="H377" s="220">
        <v>0</v>
      </c>
      <c r="I377" s="222" t="s">
        <v>401</v>
      </c>
      <c r="J377" s="220">
        <v>3406.8</v>
      </c>
    </row>
    <row r="378" spans="1:10" ht="14.4" thickBot="1">
      <c r="A378" s="222"/>
      <c r="B378" s="222"/>
      <c r="C378" s="222"/>
      <c r="D378" s="222"/>
      <c r="E378" s="222" t="s">
        <v>400</v>
      </c>
      <c r="F378" s="220">
        <v>1474.33</v>
      </c>
      <c r="G378" s="222"/>
      <c r="H378" s="221" t="s">
        <v>399</v>
      </c>
      <c r="I378" s="221"/>
      <c r="J378" s="220">
        <v>8558.24</v>
      </c>
    </row>
    <row r="379" spans="1:10" ht="1.05" customHeight="1" thickTop="1">
      <c r="A379" s="217"/>
      <c r="B379" s="217"/>
      <c r="C379" s="217"/>
      <c r="D379" s="217"/>
      <c r="E379" s="217"/>
      <c r="F379" s="217"/>
      <c r="G379" s="217"/>
      <c r="H379" s="217"/>
      <c r="I379" s="217"/>
      <c r="J379" s="217"/>
    </row>
    <row r="380" spans="1:10" ht="18" customHeight="1">
      <c r="A380" s="39" t="s">
        <v>178</v>
      </c>
      <c r="B380" s="40" t="s">
        <v>7</v>
      </c>
      <c r="C380" s="39" t="s">
        <v>8</v>
      </c>
      <c r="D380" s="39" t="s">
        <v>9</v>
      </c>
      <c r="E380" s="238" t="s">
        <v>429</v>
      </c>
      <c r="F380" s="238"/>
      <c r="G380" s="41" t="s">
        <v>10</v>
      </c>
      <c r="H380" s="40" t="s">
        <v>11</v>
      </c>
      <c r="I380" s="40" t="s">
        <v>12</v>
      </c>
      <c r="J380" s="40" t="s">
        <v>14</v>
      </c>
    </row>
    <row r="381" spans="1:10" ht="24" customHeight="1">
      <c r="A381" s="33" t="s">
        <v>428</v>
      </c>
      <c r="B381" s="34" t="s">
        <v>179</v>
      </c>
      <c r="C381" s="33" t="s">
        <v>37</v>
      </c>
      <c r="D381" s="33" t="s">
        <v>180</v>
      </c>
      <c r="E381" s="237" t="s">
        <v>427</v>
      </c>
      <c r="F381" s="237"/>
      <c r="G381" s="35" t="s">
        <v>177</v>
      </c>
      <c r="H381" s="236">
        <v>1</v>
      </c>
      <c r="I381" s="235">
        <v>1308.1600000000001</v>
      </c>
      <c r="J381" s="235">
        <v>1308.1600000000001</v>
      </c>
    </row>
    <row r="382" spans="1:10" ht="24" customHeight="1">
      <c r="A382" s="233" t="s">
        <v>410</v>
      </c>
      <c r="B382" s="234" t="s">
        <v>444</v>
      </c>
      <c r="C382" s="233" t="s">
        <v>23</v>
      </c>
      <c r="D382" s="233" t="s">
        <v>443</v>
      </c>
      <c r="E382" s="232" t="s">
        <v>411</v>
      </c>
      <c r="F382" s="232"/>
      <c r="G382" s="231" t="s">
        <v>25</v>
      </c>
      <c r="H382" s="230">
        <v>20</v>
      </c>
      <c r="I382" s="229">
        <v>23.45</v>
      </c>
      <c r="J382" s="229">
        <v>469</v>
      </c>
    </row>
    <row r="383" spans="1:10" ht="25.95" customHeight="1">
      <c r="A383" s="233" t="s">
        <v>410</v>
      </c>
      <c r="B383" s="234" t="s">
        <v>442</v>
      </c>
      <c r="C383" s="233" t="s">
        <v>23</v>
      </c>
      <c r="D383" s="233" t="s">
        <v>441</v>
      </c>
      <c r="E383" s="232" t="s">
        <v>411</v>
      </c>
      <c r="F383" s="232"/>
      <c r="G383" s="231" t="s">
        <v>25</v>
      </c>
      <c r="H383" s="230">
        <v>20</v>
      </c>
      <c r="I383" s="229">
        <v>18.760000000000002</v>
      </c>
      <c r="J383" s="229">
        <v>375.2</v>
      </c>
    </row>
    <row r="384" spans="1:10" ht="25.95" customHeight="1">
      <c r="A384" s="227" t="s">
        <v>406</v>
      </c>
      <c r="B384" s="228" t="s">
        <v>440</v>
      </c>
      <c r="C384" s="227" t="s">
        <v>23</v>
      </c>
      <c r="D384" s="227" t="s">
        <v>439</v>
      </c>
      <c r="E384" s="226" t="s">
        <v>404</v>
      </c>
      <c r="F384" s="226"/>
      <c r="G384" s="225" t="s">
        <v>436</v>
      </c>
      <c r="H384" s="224">
        <v>25</v>
      </c>
      <c r="I384" s="223">
        <v>14.41</v>
      </c>
      <c r="J384" s="223">
        <v>360.25</v>
      </c>
    </row>
    <row r="385" spans="1:10" ht="25.95" customHeight="1">
      <c r="A385" s="227" t="s">
        <v>406</v>
      </c>
      <c r="B385" s="228" t="s">
        <v>446</v>
      </c>
      <c r="C385" s="227" t="s">
        <v>23</v>
      </c>
      <c r="D385" s="227" t="s">
        <v>445</v>
      </c>
      <c r="E385" s="226" t="s">
        <v>404</v>
      </c>
      <c r="F385" s="226"/>
      <c r="G385" s="225" t="s">
        <v>436</v>
      </c>
      <c r="H385" s="224">
        <v>3</v>
      </c>
      <c r="I385" s="223">
        <v>34.57</v>
      </c>
      <c r="J385" s="223">
        <v>103.71</v>
      </c>
    </row>
    <row r="386" spans="1:10">
      <c r="A386" s="222"/>
      <c r="B386" s="222"/>
      <c r="C386" s="222"/>
      <c r="D386" s="222"/>
      <c r="E386" s="222" t="s">
        <v>403</v>
      </c>
      <c r="F386" s="220">
        <v>567.79999999999995</v>
      </c>
      <c r="G386" s="222" t="s">
        <v>402</v>
      </c>
      <c r="H386" s="220">
        <v>0</v>
      </c>
      <c r="I386" s="222" t="s">
        <v>401</v>
      </c>
      <c r="J386" s="220">
        <v>567.79999999999995</v>
      </c>
    </row>
    <row r="387" spans="1:10" ht="14.4" thickBot="1">
      <c r="A387" s="222"/>
      <c r="B387" s="222"/>
      <c r="C387" s="222"/>
      <c r="D387" s="222"/>
      <c r="E387" s="222" t="s">
        <v>400</v>
      </c>
      <c r="F387" s="220">
        <v>272.33999999999997</v>
      </c>
      <c r="G387" s="222"/>
      <c r="H387" s="221" t="s">
        <v>399</v>
      </c>
      <c r="I387" s="221"/>
      <c r="J387" s="220">
        <v>1580.5</v>
      </c>
    </row>
    <row r="388" spans="1:10" ht="1.05" customHeight="1" thickTop="1">
      <c r="A388" s="217"/>
      <c r="B388" s="217"/>
      <c r="C388" s="217"/>
      <c r="D388" s="217"/>
      <c r="E388" s="217"/>
      <c r="F388" s="217"/>
      <c r="G388" s="217"/>
      <c r="H388" s="217"/>
      <c r="I388" s="217"/>
      <c r="J388" s="217"/>
    </row>
    <row r="389" spans="1:10" ht="18" customHeight="1">
      <c r="A389" s="39" t="s">
        <v>181</v>
      </c>
      <c r="B389" s="40" t="s">
        <v>7</v>
      </c>
      <c r="C389" s="39" t="s">
        <v>8</v>
      </c>
      <c r="D389" s="39" t="s">
        <v>9</v>
      </c>
      <c r="E389" s="238" t="s">
        <v>429</v>
      </c>
      <c r="F389" s="238"/>
      <c r="G389" s="41" t="s">
        <v>10</v>
      </c>
      <c r="H389" s="40" t="s">
        <v>11</v>
      </c>
      <c r="I389" s="40" t="s">
        <v>12</v>
      </c>
      <c r="J389" s="40" t="s">
        <v>14</v>
      </c>
    </row>
    <row r="390" spans="1:10" ht="24" customHeight="1">
      <c r="A390" s="33" t="s">
        <v>428</v>
      </c>
      <c r="B390" s="34" t="s">
        <v>182</v>
      </c>
      <c r="C390" s="33" t="s">
        <v>37</v>
      </c>
      <c r="D390" s="33" t="s">
        <v>183</v>
      </c>
      <c r="E390" s="237" t="s">
        <v>427</v>
      </c>
      <c r="F390" s="237"/>
      <c r="G390" s="35" t="s">
        <v>177</v>
      </c>
      <c r="H390" s="236">
        <v>1</v>
      </c>
      <c r="I390" s="235">
        <v>4574.03</v>
      </c>
      <c r="J390" s="235">
        <v>4574.03</v>
      </c>
    </row>
    <row r="391" spans="1:10" ht="24" customHeight="1">
      <c r="A391" s="233" t="s">
        <v>410</v>
      </c>
      <c r="B391" s="234" t="s">
        <v>444</v>
      </c>
      <c r="C391" s="233" t="s">
        <v>23</v>
      </c>
      <c r="D391" s="233" t="s">
        <v>443</v>
      </c>
      <c r="E391" s="232" t="s">
        <v>411</v>
      </c>
      <c r="F391" s="232"/>
      <c r="G391" s="231" t="s">
        <v>25</v>
      </c>
      <c r="H391" s="230">
        <v>56</v>
      </c>
      <c r="I391" s="229">
        <v>23.45</v>
      </c>
      <c r="J391" s="229">
        <v>1313.2</v>
      </c>
    </row>
    <row r="392" spans="1:10" ht="25.95" customHeight="1">
      <c r="A392" s="233" t="s">
        <v>410</v>
      </c>
      <c r="B392" s="234" t="s">
        <v>442</v>
      </c>
      <c r="C392" s="233" t="s">
        <v>23</v>
      </c>
      <c r="D392" s="233" t="s">
        <v>441</v>
      </c>
      <c r="E392" s="232" t="s">
        <v>411</v>
      </c>
      <c r="F392" s="232"/>
      <c r="G392" s="231" t="s">
        <v>25</v>
      </c>
      <c r="H392" s="230">
        <v>56</v>
      </c>
      <c r="I392" s="229">
        <v>18.760000000000002</v>
      </c>
      <c r="J392" s="229">
        <v>1050.56</v>
      </c>
    </row>
    <row r="393" spans="1:10" ht="24" customHeight="1">
      <c r="A393" s="233" t="s">
        <v>410</v>
      </c>
      <c r="B393" s="234" t="s">
        <v>420</v>
      </c>
      <c r="C393" s="233" t="s">
        <v>23</v>
      </c>
      <c r="D393" s="233" t="s">
        <v>419</v>
      </c>
      <c r="E393" s="232" t="s">
        <v>411</v>
      </c>
      <c r="F393" s="232"/>
      <c r="G393" s="231" t="s">
        <v>25</v>
      </c>
      <c r="H393" s="230">
        <v>24</v>
      </c>
      <c r="I393" s="229">
        <v>23.58</v>
      </c>
      <c r="J393" s="229">
        <v>565.91999999999996</v>
      </c>
    </row>
    <row r="394" spans="1:10" ht="24" customHeight="1">
      <c r="A394" s="233" t="s">
        <v>410</v>
      </c>
      <c r="B394" s="234" t="s">
        <v>418</v>
      </c>
      <c r="C394" s="233" t="s">
        <v>23</v>
      </c>
      <c r="D394" s="233" t="s">
        <v>417</v>
      </c>
      <c r="E394" s="232" t="s">
        <v>411</v>
      </c>
      <c r="F394" s="232"/>
      <c r="G394" s="231" t="s">
        <v>25</v>
      </c>
      <c r="H394" s="230">
        <v>24</v>
      </c>
      <c r="I394" s="229">
        <v>17.68</v>
      </c>
      <c r="J394" s="229">
        <v>424.32</v>
      </c>
    </row>
    <row r="395" spans="1:10" ht="25.95" customHeight="1">
      <c r="A395" s="227" t="s">
        <v>406</v>
      </c>
      <c r="B395" s="228" t="s">
        <v>440</v>
      </c>
      <c r="C395" s="227" t="s">
        <v>23</v>
      </c>
      <c r="D395" s="227" t="s">
        <v>439</v>
      </c>
      <c r="E395" s="226" t="s">
        <v>404</v>
      </c>
      <c r="F395" s="226"/>
      <c r="G395" s="225" t="s">
        <v>436</v>
      </c>
      <c r="H395" s="224">
        <v>40</v>
      </c>
      <c r="I395" s="223">
        <v>14.41</v>
      </c>
      <c r="J395" s="223">
        <v>576.4</v>
      </c>
    </row>
    <row r="396" spans="1:10" ht="25.95" customHeight="1">
      <c r="A396" s="227" t="s">
        <v>406</v>
      </c>
      <c r="B396" s="228" t="s">
        <v>438</v>
      </c>
      <c r="C396" s="227" t="s">
        <v>23</v>
      </c>
      <c r="D396" s="227" t="s">
        <v>437</v>
      </c>
      <c r="E396" s="226" t="s">
        <v>404</v>
      </c>
      <c r="F396" s="226"/>
      <c r="G396" s="225" t="s">
        <v>436</v>
      </c>
      <c r="H396" s="224">
        <v>10</v>
      </c>
      <c r="I396" s="223">
        <v>37.729999999999997</v>
      </c>
      <c r="J396" s="223">
        <v>377.3</v>
      </c>
    </row>
    <row r="397" spans="1:10" ht="25.95" customHeight="1">
      <c r="A397" s="227" t="s">
        <v>406</v>
      </c>
      <c r="B397" s="228" t="s">
        <v>435</v>
      </c>
      <c r="C397" s="227" t="s">
        <v>23</v>
      </c>
      <c r="D397" s="227" t="s">
        <v>434</v>
      </c>
      <c r="E397" s="226" t="s">
        <v>404</v>
      </c>
      <c r="F397" s="226"/>
      <c r="G397" s="225" t="s">
        <v>39</v>
      </c>
      <c r="H397" s="224">
        <v>7</v>
      </c>
      <c r="I397" s="223">
        <v>24.71</v>
      </c>
      <c r="J397" s="223">
        <v>172.97</v>
      </c>
    </row>
    <row r="398" spans="1:10" ht="39" customHeight="1">
      <c r="A398" s="227" t="s">
        <v>406</v>
      </c>
      <c r="B398" s="228" t="s">
        <v>433</v>
      </c>
      <c r="C398" s="227" t="s">
        <v>23</v>
      </c>
      <c r="D398" s="227" t="s">
        <v>432</v>
      </c>
      <c r="E398" s="226" t="s">
        <v>404</v>
      </c>
      <c r="F398" s="226"/>
      <c r="G398" s="225" t="s">
        <v>39</v>
      </c>
      <c r="H398" s="224">
        <v>4</v>
      </c>
      <c r="I398" s="223">
        <v>23.34</v>
      </c>
      <c r="J398" s="223">
        <v>93.36</v>
      </c>
    </row>
    <row r="399" spans="1:10" ht="26.4">
      <c r="A399" s="222"/>
      <c r="B399" s="222"/>
      <c r="C399" s="222"/>
      <c r="D399" s="222"/>
      <c r="E399" s="222" t="s">
        <v>403</v>
      </c>
      <c r="F399" s="220">
        <v>2248.4</v>
      </c>
      <c r="G399" s="222" t="s">
        <v>402</v>
      </c>
      <c r="H399" s="220">
        <v>0</v>
      </c>
      <c r="I399" s="222" t="s">
        <v>401</v>
      </c>
      <c r="J399" s="220">
        <v>2248.4</v>
      </c>
    </row>
    <row r="400" spans="1:10" ht="14.4" thickBot="1">
      <c r="A400" s="222"/>
      <c r="B400" s="222"/>
      <c r="C400" s="222"/>
      <c r="D400" s="222"/>
      <c r="E400" s="222" t="s">
        <v>400</v>
      </c>
      <c r="F400" s="220">
        <v>949.89</v>
      </c>
      <c r="G400" s="222"/>
      <c r="H400" s="221" t="s">
        <v>399</v>
      </c>
      <c r="I400" s="221"/>
      <c r="J400" s="220">
        <v>5523.92</v>
      </c>
    </row>
    <row r="401" spans="1:10" ht="1.05" customHeight="1" thickTop="1">
      <c r="A401" s="217"/>
      <c r="B401" s="217"/>
      <c r="C401" s="217"/>
      <c r="D401" s="217"/>
      <c r="E401" s="217"/>
      <c r="F401" s="217"/>
      <c r="G401" s="217"/>
      <c r="H401" s="217"/>
      <c r="I401" s="217"/>
      <c r="J401" s="217"/>
    </row>
    <row r="402" spans="1:10" ht="18" customHeight="1">
      <c r="A402" s="39" t="s">
        <v>186</v>
      </c>
      <c r="B402" s="40" t="s">
        <v>7</v>
      </c>
      <c r="C402" s="39" t="s">
        <v>8</v>
      </c>
      <c r="D402" s="39" t="s">
        <v>9</v>
      </c>
      <c r="E402" s="238" t="s">
        <v>429</v>
      </c>
      <c r="F402" s="238"/>
      <c r="G402" s="41" t="s">
        <v>10</v>
      </c>
      <c r="H402" s="40" t="s">
        <v>11</v>
      </c>
      <c r="I402" s="40" t="s">
        <v>12</v>
      </c>
      <c r="J402" s="40" t="s">
        <v>14</v>
      </c>
    </row>
    <row r="403" spans="1:10" ht="25.95" customHeight="1">
      <c r="A403" s="33" t="s">
        <v>428</v>
      </c>
      <c r="B403" s="34" t="s">
        <v>187</v>
      </c>
      <c r="C403" s="33" t="s">
        <v>37</v>
      </c>
      <c r="D403" s="33" t="s">
        <v>188</v>
      </c>
      <c r="E403" s="237" t="s">
        <v>427</v>
      </c>
      <c r="F403" s="237"/>
      <c r="G403" s="35" t="s">
        <v>39</v>
      </c>
      <c r="H403" s="236">
        <v>1</v>
      </c>
      <c r="I403" s="235">
        <v>11125.3</v>
      </c>
      <c r="J403" s="235">
        <v>11125.3</v>
      </c>
    </row>
    <row r="404" spans="1:10" ht="24" customHeight="1">
      <c r="A404" s="233" t="s">
        <v>410</v>
      </c>
      <c r="B404" s="234" t="s">
        <v>426</v>
      </c>
      <c r="C404" s="233" t="s">
        <v>23</v>
      </c>
      <c r="D404" s="233" t="s">
        <v>425</v>
      </c>
      <c r="E404" s="232" t="s">
        <v>411</v>
      </c>
      <c r="F404" s="232"/>
      <c r="G404" s="231" t="s">
        <v>25</v>
      </c>
      <c r="H404" s="230">
        <v>56</v>
      </c>
      <c r="I404" s="229">
        <v>23.81</v>
      </c>
      <c r="J404" s="229">
        <v>1333.36</v>
      </c>
    </row>
    <row r="405" spans="1:10" ht="25.95" customHeight="1">
      <c r="A405" s="233" t="s">
        <v>410</v>
      </c>
      <c r="B405" s="234" t="s">
        <v>422</v>
      </c>
      <c r="C405" s="233" t="s">
        <v>23</v>
      </c>
      <c r="D405" s="233" t="s">
        <v>421</v>
      </c>
      <c r="E405" s="232" t="s">
        <v>411</v>
      </c>
      <c r="F405" s="232"/>
      <c r="G405" s="231" t="s">
        <v>25</v>
      </c>
      <c r="H405" s="230">
        <v>56</v>
      </c>
      <c r="I405" s="229">
        <v>18.59</v>
      </c>
      <c r="J405" s="229">
        <v>1041.04</v>
      </c>
    </row>
    <row r="406" spans="1:10" ht="25.95" customHeight="1">
      <c r="A406" s="227" t="s">
        <v>406</v>
      </c>
      <c r="B406" s="228" t="s">
        <v>431</v>
      </c>
      <c r="C406" s="227" t="s">
        <v>37</v>
      </c>
      <c r="D406" s="227" t="s">
        <v>430</v>
      </c>
      <c r="E406" s="226" t="s">
        <v>404</v>
      </c>
      <c r="F406" s="226"/>
      <c r="G406" s="225" t="s">
        <v>177</v>
      </c>
      <c r="H406" s="224">
        <v>1.1219109</v>
      </c>
      <c r="I406" s="223">
        <v>7800</v>
      </c>
      <c r="J406" s="223">
        <v>8750.9</v>
      </c>
    </row>
    <row r="407" spans="1:10" ht="26.4">
      <c r="A407" s="222"/>
      <c r="B407" s="222"/>
      <c r="C407" s="222"/>
      <c r="D407" s="222"/>
      <c r="E407" s="222" t="s">
        <v>403</v>
      </c>
      <c r="F407" s="220">
        <v>1598.24</v>
      </c>
      <c r="G407" s="222" t="s">
        <v>402</v>
      </c>
      <c r="H407" s="220">
        <v>0</v>
      </c>
      <c r="I407" s="222" t="s">
        <v>401</v>
      </c>
      <c r="J407" s="220">
        <v>1598.24</v>
      </c>
    </row>
    <row r="408" spans="1:10" ht="14.4" thickBot="1">
      <c r="A408" s="222"/>
      <c r="B408" s="222"/>
      <c r="C408" s="222"/>
      <c r="D408" s="222"/>
      <c r="E408" s="222" t="s">
        <v>400</v>
      </c>
      <c r="F408" s="220">
        <v>2326.04</v>
      </c>
      <c r="G408" s="222"/>
      <c r="H408" s="221" t="s">
        <v>399</v>
      </c>
      <c r="I408" s="221"/>
      <c r="J408" s="220">
        <v>13451.34</v>
      </c>
    </row>
    <row r="409" spans="1:10" ht="1.05" customHeight="1" thickTop="1">
      <c r="A409" s="217"/>
      <c r="B409" s="217"/>
      <c r="C409" s="217"/>
      <c r="D409" s="217"/>
      <c r="E409" s="217"/>
      <c r="F409" s="217"/>
      <c r="G409" s="217"/>
      <c r="H409" s="217"/>
      <c r="I409" s="217"/>
      <c r="J409" s="217"/>
    </row>
    <row r="410" spans="1:10" ht="18" customHeight="1">
      <c r="A410" s="39" t="s">
        <v>189</v>
      </c>
      <c r="B410" s="40" t="s">
        <v>7</v>
      </c>
      <c r="C410" s="39" t="s">
        <v>8</v>
      </c>
      <c r="D410" s="39" t="s">
        <v>9</v>
      </c>
      <c r="E410" s="238" t="s">
        <v>429</v>
      </c>
      <c r="F410" s="238"/>
      <c r="G410" s="41" t="s">
        <v>10</v>
      </c>
      <c r="H410" s="40" t="s">
        <v>11</v>
      </c>
      <c r="I410" s="40" t="s">
        <v>12</v>
      </c>
      <c r="J410" s="40" t="s">
        <v>14</v>
      </c>
    </row>
    <row r="411" spans="1:10" ht="25.95" customHeight="1">
      <c r="A411" s="33" t="s">
        <v>428</v>
      </c>
      <c r="B411" s="34" t="s">
        <v>190</v>
      </c>
      <c r="C411" s="33" t="s">
        <v>37</v>
      </c>
      <c r="D411" s="33" t="s">
        <v>191</v>
      </c>
      <c r="E411" s="237" t="s">
        <v>427</v>
      </c>
      <c r="F411" s="237"/>
      <c r="G411" s="35" t="s">
        <v>192</v>
      </c>
      <c r="H411" s="236">
        <v>1</v>
      </c>
      <c r="I411" s="235">
        <v>6813.93</v>
      </c>
      <c r="J411" s="235">
        <v>6813.93</v>
      </c>
    </row>
    <row r="412" spans="1:10" ht="24" customHeight="1">
      <c r="A412" s="233" t="s">
        <v>410</v>
      </c>
      <c r="B412" s="234" t="s">
        <v>426</v>
      </c>
      <c r="C412" s="233" t="s">
        <v>23</v>
      </c>
      <c r="D412" s="233" t="s">
        <v>425</v>
      </c>
      <c r="E412" s="232" t="s">
        <v>411</v>
      </c>
      <c r="F412" s="232"/>
      <c r="G412" s="231" t="s">
        <v>25</v>
      </c>
      <c r="H412" s="230">
        <v>50</v>
      </c>
      <c r="I412" s="229">
        <v>23.81</v>
      </c>
      <c r="J412" s="229">
        <v>1190.5</v>
      </c>
    </row>
    <row r="413" spans="1:10" ht="39" customHeight="1">
      <c r="A413" s="233" t="s">
        <v>410</v>
      </c>
      <c r="B413" s="234" t="s">
        <v>424</v>
      </c>
      <c r="C413" s="233" t="s">
        <v>23</v>
      </c>
      <c r="D413" s="233" t="s">
        <v>423</v>
      </c>
      <c r="E413" s="232" t="s">
        <v>407</v>
      </c>
      <c r="F413" s="232"/>
      <c r="G413" s="231" t="s">
        <v>55</v>
      </c>
      <c r="H413" s="230">
        <v>120</v>
      </c>
      <c r="I413" s="229">
        <v>11.12</v>
      </c>
      <c r="J413" s="229">
        <v>1334.4</v>
      </c>
    </row>
    <row r="414" spans="1:10" ht="25.95" customHeight="1">
      <c r="A414" s="233" t="s">
        <v>410</v>
      </c>
      <c r="B414" s="234" t="s">
        <v>422</v>
      </c>
      <c r="C414" s="233" t="s">
        <v>23</v>
      </c>
      <c r="D414" s="233" t="s">
        <v>421</v>
      </c>
      <c r="E414" s="232" t="s">
        <v>411</v>
      </c>
      <c r="F414" s="232"/>
      <c r="G414" s="231" t="s">
        <v>25</v>
      </c>
      <c r="H414" s="230">
        <v>50</v>
      </c>
      <c r="I414" s="229">
        <v>18.59</v>
      </c>
      <c r="J414" s="229">
        <v>929.5</v>
      </c>
    </row>
    <row r="415" spans="1:10" ht="24" customHeight="1">
      <c r="A415" s="233" t="s">
        <v>410</v>
      </c>
      <c r="B415" s="234" t="s">
        <v>420</v>
      </c>
      <c r="C415" s="233" t="s">
        <v>23</v>
      </c>
      <c r="D415" s="233" t="s">
        <v>419</v>
      </c>
      <c r="E415" s="232" t="s">
        <v>411</v>
      </c>
      <c r="F415" s="232"/>
      <c r="G415" s="231" t="s">
        <v>25</v>
      </c>
      <c r="H415" s="230">
        <v>50</v>
      </c>
      <c r="I415" s="229">
        <v>23.58</v>
      </c>
      <c r="J415" s="229">
        <v>1179</v>
      </c>
    </row>
    <row r="416" spans="1:10" ht="24" customHeight="1">
      <c r="A416" s="233" t="s">
        <v>410</v>
      </c>
      <c r="B416" s="234" t="s">
        <v>418</v>
      </c>
      <c r="C416" s="233" t="s">
        <v>23</v>
      </c>
      <c r="D416" s="233" t="s">
        <v>417</v>
      </c>
      <c r="E416" s="232" t="s">
        <v>411</v>
      </c>
      <c r="F416" s="232"/>
      <c r="G416" s="231" t="s">
        <v>25</v>
      </c>
      <c r="H416" s="230">
        <v>50</v>
      </c>
      <c r="I416" s="229">
        <v>17.68</v>
      </c>
      <c r="J416" s="229">
        <v>884</v>
      </c>
    </row>
    <row r="417" spans="1:10" ht="39" customHeight="1">
      <c r="A417" s="233" t="s">
        <v>410</v>
      </c>
      <c r="B417" s="234" t="s">
        <v>416</v>
      </c>
      <c r="C417" s="233" t="s">
        <v>23</v>
      </c>
      <c r="D417" s="233" t="s">
        <v>415</v>
      </c>
      <c r="E417" s="232" t="s">
        <v>414</v>
      </c>
      <c r="F417" s="232"/>
      <c r="G417" s="231" t="s">
        <v>25</v>
      </c>
      <c r="H417" s="230">
        <v>50</v>
      </c>
      <c r="I417" s="229">
        <v>0.35</v>
      </c>
      <c r="J417" s="229">
        <v>17.5</v>
      </c>
    </row>
    <row r="418" spans="1:10" ht="25.95" customHeight="1">
      <c r="A418" s="233" t="s">
        <v>410</v>
      </c>
      <c r="B418" s="234" t="s">
        <v>413</v>
      </c>
      <c r="C418" s="233" t="s">
        <v>23</v>
      </c>
      <c r="D418" s="233" t="s">
        <v>412</v>
      </c>
      <c r="E418" s="232" t="s">
        <v>411</v>
      </c>
      <c r="F418" s="232"/>
      <c r="G418" s="231" t="s">
        <v>25</v>
      </c>
      <c r="H418" s="230">
        <v>50</v>
      </c>
      <c r="I418" s="229">
        <v>0.08</v>
      </c>
      <c r="J418" s="229">
        <v>4</v>
      </c>
    </row>
    <row r="419" spans="1:10" ht="39" customHeight="1">
      <c r="A419" s="233" t="s">
        <v>410</v>
      </c>
      <c r="B419" s="234" t="s">
        <v>409</v>
      </c>
      <c r="C419" s="233" t="s">
        <v>23</v>
      </c>
      <c r="D419" s="233" t="s">
        <v>408</v>
      </c>
      <c r="E419" s="232" t="s">
        <v>407</v>
      </c>
      <c r="F419" s="232"/>
      <c r="G419" s="231" t="s">
        <v>55</v>
      </c>
      <c r="H419" s="230">
        <v>33</v>
      </c>
      <c r="I419" s="229">
        <v>15.91</v>
      </c>
      <c r="J419" s="229">
        <v>525.03</v>
      </c>
    </row>
    <row r="420" spans="1:10" ht="24" customHeight="1">
      <c r="A420" s="227" t="s">
        <v>406</v>
      </c>
      <c r="B420" s="228" t="s">
        <v>405</v>
      </c>
      <c r="C420" s="227" t="s">
        <v>37</v>
      </c>
      <c r="D420" s="227" t="s">
        <v>328</v>
      </c>
      <c r="E420" s="226" t="s">
        <v>404</v>
      </c>
      <c r="F420" s="226"/>
      <c r="G420" s="225" t="s">
        <v>39</v>
      </c>
      <c r="H420" s="224">
        <v>1</v>
      </c>
      <c r="I420" s="223">
        <v>750</v>
      </c>
      <c r="J420" s="223">
        <v>750</v>
      </c>
    </row>
    <row r="421" spans="1:10" ht="26.4">
      <c r="A421" s="222"/>
      <c r="B421" s="222"/>
      <c r="C421" s="222"/>
      <c r="D421" s="222"/>
      <c r="E421" s="222" t="s">
        <v>403</v>
      </c>
      <c r="F421" s="220">
        <v>3197.74</v>
      </c>
      <c r="G421" s="222" t="s">
        <v>402</v>
      </c>
      <c r="H421" s="220">
        <v>0</v>
      </c>
      <c r="I421" s="222" t="s">
        <v>401</v>
      </c>
      <c r="J421" s="220">
        <v>3197.74</v>
      </c>
    </row>
    <row r="422" spans="1:10" ht="14.4" thickBot="1">
      <c r="A422" s="222"/>
      <c r="B422" s="222"/>
      <c r="C422" s="222"/>
      <c r="D422" s="222"/>
      <c r="E422" s="222" t="s">
        <v>400</v>
      </c>
      <c r="F422" s="220">
        <v>1413.73</v>
      </c>
      <c r="G422" s="222"/>
      <c r="H422" s="221" t="s">
        <v>399</v>
      </c>
      <c r="I422" s="221"/>
      <c r="J422" s="220">
        <v>8227.66</v>
      </c>
    </row>
    <row r="423" spans="1:10" ht="1.05" customHeight="1" thickTop="1">
      <c r="A423" s="217"/>
      <c r="B423" s="217"/>
      <c r="C423" s="217"/>
      <c r="D423" s="217"/>
      <c r="E423" s="217"/>
      <c r="F423" s="217"/>
      <c r="G423" s="217"/>
      <c r="H423" s="217"/>
      <c r="I423" s="217"/>
      <c r="J423" s="217"/>
    </row>
    <row r="424" spans="1:10" ht="49.95" customHeight="1">
      <c r="A424" s="42" t="s">
        <v>1671</v>
      </c>
      <c r="B424" s="20"/>
      <c r="C424" s="20"/>
      <c r="D424" s="20"/>
      <c r="E424" s="20"/>
      <c r="F424" s="20"/>
      <c r="G424" s="20"/>
      <c r="H424" s="20"/>
      <c r="I424" s="20"/>
      <c r="J424" s="20"/>
    </row>
    <row r="425" spans="1:10" ht="18" customHeight="1">
      <c r="A425" s="39"/>
      <c r="B425" s="40" t="s">
        <v>7</v>
      </c>
      <c r="C425" s="39" t="s">
        <v>8</v>
      </c>
      <c r="D425" s="39" t="s">
        <v>9</v>
      </c>
      <c r="E425" s="238" t="s">
        <v>429</v>
      </c>
      <c r="F425" s="238"/>
      <c r="G425" s="41" t="s">
        <v>10</v>
      </c>
      <c r="H425" s="40" t="s">
        <v>11</v>
      </c>
      <c r="I425" s="40" t="s">
        <v>12</v>
      </c>
      <c r="J425" s="40" t="s">
        <v>14</v>
      </c>
    </row>
    <row r="426" spans="1:10" ht="25.95" customHeight="1">
      <c r="A426" s="33" t="s">
        <v>428</v>
      </c>
      <c r="B426" s="34" t="s">
        <v>638</v>
      </c>
      <c r="C426" s="33" t="s">
        <v>23</v>
      </c>
      <c r="D426" s="33" t="s">
        <v>637</v>
      </c>
      <c r="E426" s="237" t="s">
        <v>411</v>
      </c>
      <c r="F426" s="237"/>
      <c r="G426" s="35" t="s">
        <v>25</v>
      </c>
      <c r="H426" s="236">
        <v>1</v>
      </c>
      <c r="I426" s="235">
        <v>20.2</v>
      </c>
      <c r="J426" s="235">
        <v>20.2</v>
      </c>
    </row>
    <row r="427" spans="1:10" ht="25.95" customHeight="1">
      <c r="A427" s="233" t="s">
        <v>410</v>
      </c>
      <c r="B427" s="234" t="s">
        <v>1650</v>
      </c>
      <c r="C427" s="233" t="s">
        <v>23</v>
      </c>
      <c r="D427" s="233" t="s">
        <v>1649</v>
      </c>
      <c r="E427" s="232" t="s">
        <v>411</v>
      </c>
      <c r="F427" s="232"/>
      <c r="G427" s="231" t="s">
        <v>25</v>
      </c>
      <c r="H427" s="230">
        <v>1</v>
      </c>
      <c r="I427" s="229">
        <v>0.12</v>
      </c>
      <c r="J427" s="229">
        <v>0.12</v>
      </c>
    </row>
    <row r="428" spans="1:10" ht="24" customHeight="1">
      <c r="A428" s="227" t="s">
        <v>406</v>
      </c>
      <c r="B428" s="228" t="s">
        <v>1025</v>
      </c>
      <c r="C428" s="227" t="s">
        <v>23</v>
      </c>
      <c r="D428" s="227" t="s">
        <v>1024</v>
      </c>
      <c r="E428" s="226" t="s">
        <v>477</v>
      </c>
      <c r="F428" s="226"/>
      <c r="G428" s="225" t="s">
        <v>25</v>
      </c>
      <c r="H428" s="224">
        <v>1</v>
      </c>
      <c r="I428" s="223">
        <v>13.17</v>
      </c>
      <c r="J428" s="223">
        <v>13.17</v>
      </c>
    </row>
    <row r="429" spans="1:10" ht="24" customHeight="1">
      <c r="A429" s="227" t="s">
        <v>406</v>
      </c>
      <c r="B429" s="228" t="s">
        <v>1239</v>
      </c>
      <c r="C429" s="227" t="s">
        <v>23</v>
      </c>
      <c r="D429" s="227" t="s">
        <v>1238</v>
      </c>
      <c r="E429" s="226" t="s">
        <v>665</v>
      </c>
      <c r="F429" s="226"/>
      <c r="G429" s="225" t="s">
        <v>25</v>
      </c>
      <c r="H429" s="224">
        <v>1</v>
      </c>
      <c r="I429" s="223">
        <v>2.85</v>
      </c>
      <c r="J429" s="223">
        <v>2.85</v>
      </c>
    </row>
    <row r="430" spans="1:10" ht="25.95" customHeight="1">
      <c r="A430" s="227" t="s">
        <v>406</v>
      </c>
      <c r="B430" s="228" t="s">
        <v>1154</v>
      </c>
      <c r="C430" s="227" t="s">
        <v>23</v>
      </c>
      <c r="D430" s="227" t="s">
        <v>1153</v>
      </c>
      <c r="E430" s="226" t="s">
        <v>482</v>
      </c>
      <c r="F430" s="226"/>
      <c r="G430" s="225" t="s">
        <v>25</v>
      </c>
      <c r="H430" s="224">
        <v>1</v>
      </c>
      <c r="I430" s="223">
        <v>1.0900000000000001</v>
      </c>
      <c r="J430" s="223">
        <v>1.0900000000000001</v>
      </c>
    </row>
    <row r="431" spans="1:10" ht="24" customHeight="1">
      <c r="A431" s="227" t="s">
        <v>406</v>
      </c>
      <c r="B431" s="228" t="s">
        <v>667</v>
      </c>
      <c r="C431" s="227" t="s">
        <v>23</v>
      </c>
      <c r="D431" s="227" t="s">
        <v>666</v>
      </c>
      <c r="E431" s="226" t="s">
        <v>665</v>
      </c>
      <c r="F431" s="226"/>
      <c r="G431" s="225" t="s">
        <v>25</v>
      </c>
      <c r="H431" s="224">
        <v>1</v>
      </c>
      <c r="I431" s="223">
        <v>0.81</v>
      </c>
      <c r="J431" s="223">
        <v>0.81</v>
      </c>
    </row>
    <row r="432" spans="1:10" ht="25.95" customHeight="1">
      <c r="A432" s="227" t="s">
        <v>406</v>
      </c>
      <c r="B432" s="228" t="s">
        <v>1109</v>
      </c>
      <c r="C432" s="227" t="s">
        <v>23</v>
      </c>
      <c r="D432" s="227" t="s">
        <v>1108</v>
      </c>
      <c r="E432" s="226" t="s">
        <v>482</v>
      </c>
      <c r="F432" s="226"/>
      <c r="G432" s="225" t="s">
        <v>25</v>
      </c>
      <c r="H432" s="224">
        <v>1</v>
      </c>
      <c r="I432" s="223">
        <v>0.74</v>
      </c>
      <c r="J432" s="223">
        <v>0.74</v>
      </c>
    </row>
    <row r="433" spans="1:10" ht="24" customHeight="1">
      <c r="A433" s="227" t="s">
        <v>406</v>
      </c>
      <c r="B433" s="228" t="s">
        <v>660</v>
      </c>
      <c r="C433" s="227" t="s">
        <v>23</v>
      </c>
      <c r="D433" s="227" t="s">
        <v>659</v>
      </c>
      <c r="E433" s="226" t="s">
        <v>658</v>
      </c>
      <c r="F433" s="226"/>
      <c r="G433" s="225" t="s">
        <v>25</v>
      </c>
      <c r="H433" s="224">
        <v>1</v>
      </c>
      <c r="I433" s="223">
        <v>0.06</v>
      </c>
      <c r="J433" s="223">
        <v>0.06</v>
      </c>
    </row>
    <row r="434" spans="1:10" ht="24" customHeight="1">
      <c r="A434" s="227" t="s">
        <v>406</v>
      </c>
      <c r="B434" s="228" t="s">
        <v>1207</v>
      </c>
      <c r="C434" s="227" t="s">
        <v>23</v>
      </c>
      <c r="D434" s="227" t="s">
        <v>1206</v>
      </c>
      <c r="E434" s="226" t="s">
        <v>689</v>
      </c>
      <c r="F434" s="226"/>
      <c r="G434" s="225" t="s">
        <v>25</v>
      </c>
      <c r="H434" s="224">
        <v>1</v>
      </c>
      <c r="I434" s="223">
        <v>1.36</v>
      </c>
      <c r="J434" s="223">
        <v>1.36</v>
      </c>
    </row>
    <row r="435" spans="1:10" ht="26.4">
      <c r="A435" s="222"/>
      <c r="B435" s="222"/>
      <c r="C435" s="222"/>
      <c r="D435" s="222"/>
      <c r="E435" s="222" t="s">
        <v>403</v>
      </c>
      <c r="F435" s="220">
        <v>13.29</v>
      </c>
      <c r="G435" s="222" t="s">
        <v>402</v>
      </c>
      <c r="H435" s="220">
        <v>0</v>
      </c>
      <c r="I435" s="222" t="s">
        <v>401</v>
      </c>
      <c r="J435" s="220">
        <v>13.29</v>
      </c>
    </row>
    <row r="436" spans="1:10" ht="14.4" thickBot="1">
      <c r="A436" s="222"/>
      <c r="B436" s="222"/>
      <c r="C436" s="222"/>
      <c r="D436" s="222"/>
      <c r="E436" s="222" t="s">
        <v>400</v>
      </c>
      <c r="F436" s="220">
        <v>4.13</v>
      </c>
      <c r="G436" s="222"/>
      <c r="H436" s="221" t="s">
        <v>399</v>
      </c>
      <c r="I436" s="221"/>
      <c r="J436" s="220">
        <v>24.33</v>
      </c>
    </row>
    <row r="437" spans="1:10" ht="1.05" customHeight="1" thickTop="1">
      <c r="A437" s="217"/>
      <c r="B437" s="217"/>
      <c r="C437" s="217"/>
      <c r="D437" s="217"/>
      <c r="E437" s="217"/>
      <c r="F437" s="217"/>
      <c r="G437" s="217"/>
      <c r="H437" s="217"/>
      <c r="I437" s="217"/>
      <c r="J437" s="217"/>
    </row>
    <row r="438" spans="1:10" ht="18" customHeight="1">
      <c r="A438" s="39"/>
      <c r="B438" s="40" t="s">
        <v>7</v>
      </c>
      <c r="C438" s="39" t="s">
        <v>8</v>
      </c>
      <c r="D438" s="39" t="s">
        <v>9</v>
      </c>
      <c r="E438" s="238" t="s">
        <v>429</v>
      </c>
      <c r="F438" s="238"/>
      <c r="G438" s="41" t="s">
        <v>10</v>
      </c>
      <c r="H438" s="40" t="s">
        <v>11</v>
      </c>
      <c r="I438" s="40" t="s">
        <v>12</v>
      </c>
      <c r="J438" s="40" t="s">
        <v>14</v>
      </c>
    </row>
    <row r="439" spans="1:10" ht="24" customHeight="1">
      <c r="A439" s="33" t="s">
        <v>428</v>
      </c>
      <c r="B439" s="34" t="s">
        <v>418</v>
      </c>
      <c r="C439" s="33" t="s">
        <v>23</v>
      </c>
      <c r="D439" s="33" t="s">
        <v>417</v>
      </c>
      <c r="E439" s="237" t="s">
        <v>411</v>
      </c>
      <c r="F439" s="237"/>
      <c r="G439" s="35" t="s">
        <v>25</v>
      </c>
      <c r="H439" s="236">
        <v>1</v>
      </c>
      <c r="I439" s="235">
        <v>17.68</v>
      </c>
      <c r="J439" s="235">
        <v>17.68</v>
      </c>
    </row>
    <row r="440" spans="1:10" ht="25.95" customHeight="1">
      <c r="A440" s="233" t="s">
        <v>410</v>
      </c>
      <c r="B440" s="234" t="s">
        <v>1648</v>
      </c>
      <c r="C440" s="233" t="s">
        <v>23</v>
      </c>
      <c r="D440" s="233" t="s">
        <v>1647</v>
      </c>
      <c r="E440" s="232" t="s">
        <v>411</v>
      </c>
      <c r="F440" s="232"/>
      <c r="G440" s="231" t="s">
        <v>25</v>
      </c>
      <c r="H440" s="230">
        <v>1</v>
      </c>
      <c r="I440" s="229">
        <v>0.12</v>
      </c>
      <c r="J440" s="229">
        <v>0.12</v>
      </c>
    </row>
    <row r="441" spans="1:10" ht="24" customHeight="1">
      <c r="A441" s="227" t="s">
        <v>406</v>
      </c>
      <c r="B441" s="228" t="s">
        <v>1239</v>
      </c>
      <c r="C441" s="227" t="s">
        <v>23</v>
      </c>
      <c r="D441" s="227" t="s">
        <v>1238</v>
      </c>
      <c r="E441" s="226" t="s">
        <v>665</v>
      </c>
      <c r="F441" s="226"/>
      <c r="G441" s="225" t="s">
        <v>25</v>
      </c>
      <c r="H441" s="224">
        <v>1</v>
      </c>
      <c r="I441" s="223">
        <v>2.85</v>
      </c>
      <c r="J441" s="223">
        <v>2.85</v>
      </c>
    </row>
    <row r="442" spans="1:10" ht="24" customHeight="1">
      <c r="A442" s="227" t="s">
        <v>406</v>
      </c>
      <c r="B442" s="228" t="s">
        <v>1042</v>
      </c>
      <c r="C442" s="227" t="s">
        <v>23</v>
      </c>
      <c r="D442" s="227" t="s">
        <v>1041</v>
      </c>
      <c r="E442" s="226" t="s">
        <v>477</v>
      </c>
      <c r="F442" s="226"/>
      <c r="G442" s="225" t="s">
        <v>25</v>
      </c>
      <c r="H442" s="224">
        <v>1</v>
      </c>
      <c r="I442" s="223">
        <v>10.65</v>
      </c>
      <c r="J442" s="223">
        <v>10.65</v>
      </c>
    </row>
    <row r="443" spans="1:10" ht="25.95" customHeight="1">
      <c r="A443" s="227" t="s">
        <v>406</v>
      </c>
      <c r="B443" s="228" t="s">
        <v>1154</v>
      </c>
      <c r="C443" s="227" t="s">
        <v>23</v>
      </c>
      <c r="D443" s="227" t="s">
        <v>1153</v>
      </c>
      <c r="E443" s="226" t="s">
        <v>482</v>
      </c>
      <c r="F443" s="226"/>
      <c r="G443" s="225" t="s">
        <v>25</v>
      </c>
      <c r="H443" s="224">
        <v>1</v>
      </c>
      <c r="I443" s="223">
        <v>1.0900000000000001</v>
      </c>
      <c r="J443" s="223">
        <v>1.0900000000000001</v>
      </c>
    </row>
    <row r="444" spans="1:10" ht="24" customHeight="1">
      <c r="A444" s="227" t="s">
        <v>406</v>
      </c>
      <c r="B444" s="228" t="s">
        <v>667</v>
      </c>
      <c r="C444" s="227" t="s">
        <v>23</v>
      </c>
      <c r="D444" s="227" t="s">
        <v>666</v>
      </c>
      <c r="E444" s="226" t="s">
        <v>665</v>
      </c>
      <c r="F444" s="226"/>
      <c r="G444" s="225" t="s">
        <v>25</v>
      </c>
      <c r="H444" s="224">
        <v>1</v>
      </c>
      <c r="I444" s="223">
        <v>0.81</v>
      </c>
      <c r="J444" s="223">
        <v>0.81</v>
      </c>
    </row>
    <row r="445" spans="1:10" ht="25.95" customHeight="1">
      <c r="A445" s="227" t="s">
        <v>406</v>
      </c>
      <c r="B445" s="228" t="s">
        <v>1109</v>
      </c>
      <c r="C445" s="227" t="s">
        <v>23</v>
      </c>
      <c r="D445" s="227" t="s">
        <v>1108</v>
      </c>
      <c r="E445" s="226" t="s">
        <v>482</v>
      </c>
      <c r="F445" s="226"/>
      <c r="G445" s="225" t="s">
        <v>25</v>
      </c>
      <c r="H445" s="224">
        <v>1</v>
      </c>
      <c r="I445" s="223">
        <v>0.74</v>
      </c>
      <c r="J445" s="223">
        <v>0.74</v>
      </c>
    </row>
    <row r="446" spans="1:10" ht="24" customHeight="1">
      <c r="A446" s="227" t="s">
        <v>406</v>
      </c>
      <c r="B446" s="228" t="s">
        <v>660</v>
      </c>
      <c r="C446" s="227" t="s">
        <v>23</v>
      </c>
      <c r="D446" s="227" t="s">
        <v>659</v>
      </c>
      <c r="E446" s="226" t="s">
        <v>658</v>
      </c>
      <c r="F446" s="226"/>
      <c r="G446" s="225" t="s">
        <v>25</v>
      </c>
      <c r="H446" s="224">
        <v>1</v>
      </c>
      <c r="I446" s="223">
        <v>0.06</v>
      </c>
      <c r="J446" s="223">
        <v>0.06</v>
      </c>
    </row>
    <row r="447" spans="1:10" ht="24" customHeight="1">
      <c r="A447" s="227" t="s">
        <v>406</v>
      </c>
      <c r="B447" s="228" t="s">
        <v>1207</v>
      </c>
      <c r="C447" s="227" t="s">
        <v>23</v>
      </c>
      <c r="D447" s="227" t="s">
        <v>1206</v>
      </c>
      <c r="E447" s="226" t="s">
        <v>689</v>
      </c>
      <c r="F447" s="226"/>
      <c r="G447" s="225" t="s">
        <v>25</v>
      </c>
      <c r="H447" s="224">
        <v>1</v>
      </c>
      <c r="I447" s="223">
        <v>1.36</v>
      </c>
      <c r="J447" s="223">
        <v>1.36</v>
      </c>
    </row>
    <row r="448" spans="1:10" ht="26.4">
      <c r="A448" s="222"/>
      <c r="B448" s="222"/>
      <c r="C448" s="222"/>
      <c r="D448" s="222"/>
      <c r="E448" s="222" t="s">
        <v>403</v>
      </c>
      <c r="F448" s="220">
        <v>10.77</v>
      </c>
      <c r="G448" s="222" t="s">
        <v>402</v>
      </c>
      <c r="H448" s="220">
        <v>0</v>
      </c>
      <c r="I448" s="222" t="s">
        <v>401</v>
      </c>
      <c r="J448" s="220">
        <v>10.77</v>
      </c>
    </row>
    <row r="449" spans="1:10" ht="14.4" thickBot="1">
      <c r="A449" s="222"/>
      <c r="B449" s="222"/>
      <c r="C449" s="222"/>
      <c r="D449" s="222"/>
      <c r="E449" s="222" t="s">
        <v>400</v>
      </c>
      <c r="F449" s="220">
        <v>3.41</v>
      </c>
      <c r="G449" s="222"/>
      <c r="H449" s="221" t="s">
        <v>399</v>
      </c>
      <c r="I449" s="221"/>
      <c r="J449" s="220">
        <v>21.09</v>
      </c>
    </row>
    <row r="450" spans="1:10" ht="1.05" customHeight="1" thickTop="1">
      <c r="A450" s="217"/>
      <c r="B450" s="217"/>
      <c r="C450" s="217"/>
      <c r="D450" s="217"/>
      <c r="E450" s="217"/>
      <c r="F450" s="217"/>
      <c r="G450" s="217"/>
      <c r="H450" s="217"/>
      <c r="I450" s="217"/>
      <c r="J450" s="217"/>
    </row>
    <row r="451" spans="1:10" ht="18" customHeight="1">
      <c r="A451" s="39"/>
      <c r="B451" s="40" t="s">
        <v>7</v>
      </c>
      <c r="C451" s="39" t="s">
        <v>8</v>
      </c>
      <c r="D451" s="39" t="s">
        <v>9</v>
      </c>
      <c r="E451" s="238" t="s">
        <v>429</v>
      </c>
      <c r="F451" s="238"/>
      <c r="G451" s="41" t="s">
        <v>10</v>
      </c>
      <c r="H451" s="40" t="s">
        <v>11</v>
      </c>
      <c r="I451" s="40" t="s">
        <v>12</v>
      </c>
      <c r="J451" s="40" t="s">
        <v>14</v>
      </c>
    </row>
    <row r="452" spans="1:10" ht="24" customHeight="1">
      <c r="A452" s="33" t="s">
        <v>428</v>
      </c>
      <c r="B452" s="34" t="s">
        <v>453</v>
      </c>
      <c r="C452" s="33" t="s">
        <v>23</v>
      </c>
      <c r="D452" s="33" t="s">
        <v>452</v>
      </c>
      <c r="E452" s="237" t="s">
        <v>411</v>
      </c>
      <c r="F452" s="237"/>
      <c r="G452" s="35" t="s">
        <v>25</v>
      </c>
      <c r="H452" s="236">
        <v>1</v>
      </c>
      <c r="I452" s="235">
        <v>19.920000000000002</v>
      </c>
      <c r="J452" s="235">
        <v>19.920000000000002</v>
      </c>
    </row>
    <row r="453" spans="1:10" ht="25.95" customHeight="1">
      <c r="A453" s="233" t="s">
        <v>410</v>
      </c>
      <c r="B453" s="234" t="s">
        <v>1646</v>
      </c>
      <c r="C453" s="233" t="s">
        <v>23</v>
      </c>
      <c r="D453" s="233" t="s">
        <v>1645</v>
      </c>
      <c r="E453" s="232" t="s">
        <v>411</v>
      </c>
      <c r="F453" s="232"/>
      <c r="G453" s="231" t="s">
        <v>25</v>
      </c>
      <c r="H453" s="230">
        <v>1</v>
      </c>
      <c r="I453" s="229">
        <v>0.14000000000000001</v>
      </c>
      <c r="J453" s="229">
        <v>0.14000000000000001</v>
      </c>
    </row>
    <row r="454" spans="1:10" ht="24" customHeight="1">
      <c r="A454" s="227" t="s">
        <v>406</v>
      </c>
      <c r="B454" s="228" t="s">
        <v>1239</v>
      </c>
      <c r="C454" s="227" t="s">
        <v>23</v>
      </c>
      <c r="D454" s="227" t="s">
        <v>1238</v>
      </c>
      <c r="E454" s="226" t="s">
        <v>665</v>
      </c>
      <c r="F454" s="226"/>
      <c r="G454" s="225" t="s">
        <v>25</v>
      </c>
      <c r="H454" s="224">
        <v>1</v>
      </c>
      <c r="I454" s="223">
        <v>2.85</v>
      </c>
      <c r="J454" s="223">
        <v>2.85</v>
      </c>
    </row>
    <row r="455" spans="1:10" ht="24" customHeight="1">
      <c r="A455" s="227" t="s">
        <v>406</v>
      </c>
      <c r="B455" s="228" t="s">
        <v>942</v>
      </c>
      <c r="C455" s="227" t="s">
        <v>23</v>
      </c>
      <c r="D455" s="227" t="s">
        <v>941</v>
      </c>
      <c r="E455" s="226" t="s">
        <v>477</v>
      </c>
      <c r="F455" s="226"/>
      <c r="G455" s="225" t="s">
        <v>25</v>
      </c>
      <c r="H455" s="224">
        <v>1</v>
      </c>
      <c r="I455" s="223">
        <v>11.72</v>
      </c>
      <c r="J455" s="223">
        <v>11.72</v>
      </c>
    </row>
    <row r="456" spans="1:10" ht="25.95" customHeight="1">
      <c r="A456" s="227" t="s">
        <v>406</v>
      </c>
      <c r="B456" s="228" t="s">
        <v>814</v>
      </c>
      <c r="C456" s="227" t="s">
        <v>23</v>
      </c>
      <c r="D456" s="227" t="s">
        <v>813</v>
      </c>
      <c r="E456" s="226" t="s">
        <v>482</v>
      </c>
      <c r="F456" s="226"/>
      <c r="G456" s="225" t="s">
        <v>25</v>
      </c>
      <c r="H456" s="224">
        <v>1</v>
      </c>
      <c r="I456" s="223">
        <v>1.5</v>
      </c>
      <c r="J456" s="223">
        <v>1.5</v>
      </c>
    </row>
    <row r="457" spans="1:10" ht="24" customHeight="1">
      <c r="A457" s="227" t="s">
        <v>406</v>
      </c>
      <c r="B457" s="228" t="s">
        <v>667</v>
      </c>
      <c r="C457" s="227" t="s">
        <v>23</v>
      </c>
      <c r="D457" s="227" t="s">
        <v>666</v>
      </c>
      <c r="E457" s="226" t="s">
        <v>665</v>
      </c>
      <c r="F457" s="226"/>
      <c r="G457" s="225" t="s">
        <v>25</v>
      </c>
      <c r="H457" s="224">
        <v>1</v>
      </c>
      <c r="I457" s="223">
        <v>0.81</v>
      </c>
      <c r="J457" s="223">
        <v>0.81</v>
      </c>
    </row>
    <row r="458" spans="1:10" ht="25.95" customHeight="1">
      <c r="A458" s="227" t="s">
        <v>406</v>
      </c>
      <c r="B458" s="228" t="s">
        <v>809</v>
      </c>
      <c r="C458" s="227" t="s">
        <v>23</v>
      </c>
      <c r="D458" s="227" t="s">
        <v>808</v>
      </c>
      <c r="E458" s="226" t="s">
        <v>482</v>
      </c>
      <c r="F458" s="226"/>
      <c r="G458" s="225" t="s">
        <v>25</v>
      </c>
      <c r="H458" s="224">
        <v>1</v>
      </c>
      <c r="I458" s="223">
        <v>1.48</v>
      </c>
      <c r="J458" s="223">
        <v>1.48</v>
      </c>
    </row>
    <row r="459" spans="1:10" ht="24" customHeight="1">
      <c r="A459" s="227" t="s">
        <v>406</v>
      </c>
      <c r="B459" s="228" t="s">
        <v>660</v>
      </c>
      <c r="C459" s="227" t="s">
        <v>23</v>
      </c>
      <c r="D459" s="227" t="s">
        <v>659</v>
      </c>
      <c r="E459" s="226" t="s">
        <v>658</v>
      </c>
      <c r="F459" s="226"/>
      <c r="G459" s="225" t="s">
        <v>25</v>
      </c>
      <c r="H459" s="224">
        <v>1</v>
      </c>
      <c r="I459" s="223">
        <v>0.06</v>
      </c>
      <c r="J459" s="223">
        <v>0.06</v>
      </c>
    </row>
    <row r="460" spans="1:10" ht="24" customHeight="1">
      <c r="A460" s="227" t="s">
        <v>406</v>
      </c>
      <c r="B460" s="228" t="s">
        <v>1207</v>
      </c>
      <c r="C460" s="227" t="s">
        <v>23</v>
      </c>
      <c r="D460" s="227" t="s">
        <v>1206</v>
      </c>
      <c r="E460" s="226" t="s">
        <v>689</v>
      </c>
      <c r="F460" s="226"/>
      <c r="G460" s="225" t="s">
        <v>25</v>
      </c>
      <c r="H460" s="224">
        <v>1</v>
      </c>
      <c r="I460" s="223">
        <v>1.36</v>
      </c>
      <c r="J460" s="223">
        <v>1.36</v>
      </c>
    </row>
    <row r="461" spans="1:10" ht="26.4">
      <c r="A461" s="222"/>
      <c r="B461" s="222"/>
      <c r="C461" s="222"/>
      <c r="D461" s="222"/>
      <c r="E461" s="222" t="s">
        <v>403</v>
      </c>
      <c r="F461" s="220">
        <v>11.86</v>
      </c>
      <c r="G461" s="222" t="s">
        <v>402</v>
      </c>
      <c r="H461" s="220">
        <v>0</v>
      </c>
      <c r="I461" s="222" t="s">
        <v>401</v>
      </c>
      <c r="J461" s="220">
        <v>11.86</v>
      </c>
    </row>
    <row r="462" spans="1:10" ht="14.4" thickBot="1">
      <c r="A462" s="222"/>
      <c r="B462" s="222"/>
      <c r="C462" s="222"/>
      <c r="D462" s="222"/>
      <c r="E462" s="222" t="s">
        <v>400</v>
      </c>
      <c r="F462" s="220">
        <v>3.96</v>
      </c>
      <c r="G462" s="222"/>
      <c r="H462" s="221" t="s">
        <v>399</v>
      </c>
      <c r="I462" s="221"/>
      <c r="J462" s="220">
        <v>23.88</v>
      </c>
    </row>
    <row r="463" spans="1:10" ht="1.05" customHeight="1" thickTop="1">
      <c r="A463" s="217"/>
      <c r="B463" s="217"/>
      <c r="C463" s="217"/>
      <c r="D463" s="217"/>
      <c r="E463" s="217"/>
      <c r="F463" s="217"/>
      <c r="G463" s="217"/>
      <c r="H463" s="217"/>
      <c r="I463" s="217"/>
      <c r="J463" s="217"/>
    </row>
    <row r="464" spans="1:10" ht="18" customHeight="1">
      <c r="A464" s="39"/>
      <c r="B464" s="40" t="s">
        <v>7</v>
      </c>
      <c r="C464" s="39" t="s">
        <v>8</v>
      </c>
      <c r="D464" s="39" t="s">
        <v>9</v>
      </c>
      <c r="E464" s="238" t="s">
        <v>429</v>
      </c>
      <c r="F464" s="238"/>
      <c r="G464" s="41" t="s">
        <v>10</v>
      </c>
      <c r="H464" s="40" t="s">
        <v>11</v>
      </c>
      <c r="I464" s="40" t="s">
        <v>12</v>
      </c>
      <c r="J464" s="40" t="s">
        <v>14</v>
      </c>
    </row>
    <row r="465" spans="1:10" ht="25.95" customHeight="1">
      <c r="A465" s="33" t="s">
        <v>428</v>
      </c>
      <c r="B465" s="34" t="s">
        <v>523</v>
      </c>
      <c r="C465" s="33" t="s">
        <v>23</v>
      </c>
      <c r="D465" s="33" t="s">
        <v>522</v>
      </c>
      <c r="E465" s="237" t="s">
        <v>411</v>
      </c>
      <c r="F465" s="237"/>
      <c r="G465" s="35" t="s">
        <v>25</v>
      </c>
      <c r="H465" s="236">
        <v>1</v>
      </c>
      <c r="I465" s="235">
        <v>18.64</v>
      </c>
      <c r="J465" s="235">
        <v>18.64</v>
      </c>
    </row>
    <row r="466" spans="1:10" ht="25.95" customHeight="1">
      <c r="A466" s="233" t="s">
        <v>410</v>
      </c>
      <c r="B466" s="234" t="s">
        <v>1644</v>
      </c>
      <c r="C466" s="233" t="s">
        <v>23</v>
      </c>
      <c r="D466" s="233" t="s">
        <v>1643</v>
      </c>
      <c r="E466" s="232" t="s">
        <v>411</v>
      </c>
      <c r="F466" s="232"/>
      <c r="G466" s="231" t="s">
        <v>25</v>
      </c>
      <c r="H466" s="230">
        <v>1</v>
      </c>
      <c r="I466" s="229">
        <v>0.11</v>
      </c>
      <c r="J466" s="229">
        <v>0.11</v>
      </c>
    </row>
    <row r="467" spans="1:10" ht="24" customHeight="1">
      <c r="A467" s="227" t="s">
        <v>406</v>
      </c>
      <c r="B467" s="228" t="s">
        <v>1239</v>
      </c>
      <c r="C467" s="227" t="s">
        <v>23</v>
      </c>
      <c r="D467" s="227" t="s">
        <v>1238</v>
      </c>
      <c r="E467" s="226" t="s">
        <v>665</v>
      </c>
      <c r="F467" s="226"/>
      <c r="G467" s="225" t="s">
        <v>25</v>
      </c>
      <c r="H467" s="224">
        <v>1</v>
      </c>
      <c r="I467" s="223">
        <v>2.85</v>
      </c>
      <c r="J467" s="223">
        <v>2.85</v>
      </c>
    </row>
    <row r="468" spans="1:10" ht="24" customHeight="1">
      <c r="A468" s="227" t="s">
        <v>406</v>
      </c>
      <c r="B468" s="228" t="s">
        <v>479</v>
      </c>
      <c r="C468" s="227" t="s">
        <v>23</v>
      </c>
      <c r="D468" s="227" t="s">
        <v>478</v>
      </c>
      <c r="E468" s="226" t="s">
        <v>477</v>
      </c>
      <c r="F468" s="226"/>
      <c r="G468" s="225" t="s">
        <v>25</v>
      </c>
      <c r="H468" s="224">
        <v>1</v>
      </c>
      <c r="I468" s="223">
        <v>11.74</v>
      </c>
      <c r="J468" s="223">
        <v>11.74</v>
      </c>
    </row>
    <row r="469" spans="1:10" ht="25.95" customHeight="1">
      <c r="A469" s="227" t="s">
        <v>406</v>
      </c>
      <c r="B469" s="228" t="s">
        <v>906</v>
      </c>
      <c r="C469" s="227" t="s">
        <v>23</v>
      </c>
      <c r="D469" s="227" t="s">
        <v>905</v>
      </c>
      <c r="E469" s="226" t="s">
        <v>482</v>
      </c>
      <c r="F469" s="226"/>
      <c r="G469" s="225" t="s">
        <v>25</v>
      </c>
      <c r="H469" s="224">
        <v>1</v>
      </c>
      <c r="I469" s="223">
        <v>1.1499999999999999</v>
      </c>
      <c r="J469" s="223">
        <v>1.1499999999999999</v>
      </c>
    </row>
    <row r="470" spans="1:10" ht="24" customHeight="1">
      <c r="A470" s="227" t="s">
        <v>406</v>
      </c>
      <c r="B470" s="228" t="s">
        <v>667</v>
      </c>
      <c r="C470" s="227" t="s">
        <v>23</v>
      </c>
      <c r="D470" s="227" t="s">
        <v>666</v>
      </c>
      <c r="E470" s="226" t="s">
        <v>665</v>
      </c>
      <c r="F470" s="226"/>
      <c r="G470" s="225" t="s">
        <v>25</v>
      </c>
      <c r="H470" s="224">
        <v>1</v>
      </c>
      <c r="I470" s="223">
        <v>0.81</v>
      </c>
      <c r="J470" s="223">
        <v>0.81</v>
      </c>
    </row>
    <row r="471" spans="1:10" ht="25.95" customHeight="1">
      <c r="A471" s="227" t="s">
        <v>406</v>
      </c>
      <c r="B471" s="228" t="s">
        <v>866</v>
      </c>
      <c r="C471" s="227" t="s">
        <v>23</v>
      </c>
      <c r="D471" s="227" t="s">
        <v>865</v>
      </c>
      <c r="E471" s="226" t="s">
        <v>482</v>
      </c>
      <c r="F471" s="226"/>
      <c r="G471" s="225" t="s">
        <v>25</v>
      </c>
      <c r="H471" s="224">
        <v>1</v>
      </c>
      <c r="I471" s="223">
        <v>0.56000000000000005</v>
      </c>
      <c r="J471" s="223">
        <v>0.56000000000000005</v>
      </c>
    </row>
    <row r="472" spans="1:10" ht="24" customHeight="1">
      <c r="A472" s="227" t="s">
        <v>406</v>
      </c>
      <c r="B472" s="228" t="s">
        <v>660</v>
      </c>
      <c r="C472" s="227" t="s">
        <v>23</v>
      </c>
      <c r="D472" s="227" t="s">
        <v>659</v>
      </c>
      <c r="E472" s="226" t="s">
        <v>658</v>
      </c>
      <c r="F472" s="226"/>
      <c r="G472" s="225" t="s">
        <v>25</v>
      </c>
      <c r="H472" s="224">
        <v>1</v>
      </c>
      <c r="I472" s="223">
        <v>0.06</v>
      </c>
      <c r="J472" s="223">
        <v>0.06</v>
      </c>
    </row>
    <row r="473" spans="1:10" ht="24" customHeight="1">
      <c r="A473" s="227" t="s">
        <v>406</v>
      </c>
      <c r="B473" s="228" t="s">
        <v>1207</v>
      </c>
      <c r="C473" s="227" t="s">
        <v>23</v>
      </c>
      <c r="D473" s="227" t="s">
        <v>1206</v>
      </c>
      <c r="E473" s="226" t="s">
        <v>689</v>
      </c>
      <c r="F473" s="226"/>
      <c r="G473" s="225" t="s">
        <v>25</v>
      </c>
      <c r="H473" s="224">
        <v>1</v>
      </c>
      <c r="I473" s="223">
        <v>1.36</v>
      </c>
      <c r="J473" s="223">
        <v>1.36</v>
      </c>
    </row>
    <row r="474" spans="1:10" ht="26.4">
      <c r="A474" s="222"/>
      <c r="B474" s="222"/>
      <c r="C474" s="222"/>
      <c r="D474" s="222"/>
      <c r="E474" s="222" t="s">
        <v>403</v>
      </c>
      <c r="F474" s="220">
        <v>11.85</v>
      </c>
      <c r="G474" s="222" t="s">
        <v>402</v>
      </c>
      <c r="H474" s="220">
        <v>0</v>
      </c>
      <c r="I474" s="222" t="s">
        <v>401</v>
      </c>
      <c r="J474" s="220">
        <v>11.85</v>
      </c>
    </row>
    <row r="475" spans="1:10" ht="14.4" thickBot="1">
      <c r="A475" s="222"/>
      <c r="B475" s="222"/>
      <c r="C475" s="222"/>
      <c r="D475" s="222"/>
      <c r="E475" s="222" t="s">
        <v>400</v>
      </c>
      <c r="F475" s="220">
        <v>3.7</v>
      </c>
      <c r="G475" s="222"/>
      <c r="H475" s="221" t="s">
        <v>399</v>
      </c>
      <c r="I475" s="221"/>
      <c r="J475" s="220">
        <v>22.34</v>
      </c>
    </row>
    <row r="476" spans="1:10" ht="1.05" customHeight="1" thickTop="1">
      <c r="A476" s="217"/>
      <c r="B476" s="217"/>
      <c r="C476" s="217"/>
      <c r="D476" s="217"/>
      <c r="E476" s="217"/>
      <c r="F476" s="217"/>
      <c r="G476" s="217"/>
      <c r="H476" s="217"/>
      <c r="I476" s="217"/>
      <c r="J476" s="217"/>
    </row>
    <row r="477" spans="1:10" ht="18" customHeight="1">
      <c r="A477" s="39"/>
      <c r="B477" s="40" t="s">
        <v>7</v>
      </c>
      <c r="C477" s="39" t="s">
        <v>8</v>
      </c>
      <c r="D477" s="39" t="s">
        <v>9</v>
      </c>
      <c r="E477" s="238" t="s">
        <v>429</v>
      </c>
      <c r="F477" s="238"/>
      <c r="G477" s="41" t="s">
        <v>10</v>
      </c>
      <c r="H477" s="40" t="s">
        <v>11</v>
      </c>
      <c r="I477" s="40" t="s">
        <v>12</v>
      </c>
      <c r="J477" s="40" t="s">
        <v>14</v>
      </c>
    </row>
    <row r="478" spans="1:10" ht="52.05" customHeight="1">
      <c r="A478" s="33" t="s">
        <v>428</v>
      </c>
      <c r="B478" s="34" t="s">
        <v>631</v>
      </c>
      <c r="C478" s="33" t="s">
        <v>23</v>
      </c>
      <c r="D478" s="33" t="s">
        <v>630</v>
      </c>
      <c r="E478" s="237" t="s">
        <v>411</v>
      </c>
      <c r="F478" s="237"/>
      <c r="G478" s="35" t="s">
        <v>88</v>
      </c>
      <c r="H478" s="236">
        <v>1</v>
      </c>
      <c r="I478" s="235">
        <v>752.25</v>
      </c>
      <c r="J478" s="235">
        <v>752.25</v>
      </c>
    </row>
    <row r="479" spans="1:10" ht="24" customHeight="1">
      <c r="A479" s="233" t="s">
        <v>410</v>
      </c>
      <c r="B479" s="234" t="s">
        <v>586</v>
      </c>
      <c r="C479" s="233" t="s">
        <v>23</v>
      </c>
      <c r="D479" s="233" t="s">
        <v>585</v>
      </c>
      <c r="E479" s="232" t="s">
        <v>411</v>
      </c>
      <c r="F479" s="232"/>
      <c r="G479" s="231" t="s">
        <v>25</v>
      </c>
      <c r="H479" s="230">
        <v>11.23</v>
      </c>
      <c r="I479" s="229">
        <v>17.68</v>
      </c>
      <c r="J479" s="229">
        <v>198.54</v>
      </c>
    </row>
    <row r="480" spans="1:10" ht="25.95" customHeight="1">
      <c r="A480" s="227" t="s">
        <v>406</v>
      </c>
      <c r="B480" s="228" t="s">
        <v>619</v>
      </c>
      <c r="C480" s="227" t="s">
        <v>23</v>
      </c>
      <c r="D480" s="227" t="s">
        <v>618</v>
      </c>
      <c r="E480" s="226" t="s">
        <v>404</v>
      </c>
      <c r="F480" s="226"/>
      <c r="G480" s="225" t="s">
        <v>88</v>
      </c>
      <c r="H480" s="224">
        <v>1.1599999999999999</v>
      </c>
      <c r="I480" s="223">
        <v>207.93</v>
      </c>
      <c r="J480" s="223">
        <v>241.19</v>
      </c>
    </row>
    <row r="481" spans="1:10" ht="24" customHeight="1">
      <c r="A481" s="227" t="s">
        <v>406</v>
      </c>
      <c r="B481" s="228" t="s">
        <v>824</v>
      </c>
      <c r="C481" s="227" t="s">
        <v>23</v>
      </c>
      <c r="D481" s="227" t="s">
        <v>823</v>
      </c>
      <c r="E481" s="226" t="s">
        <v>404</v>
      </c>
      <c r="F481" s="226"/>
      <c r="G481" s="225" t="s">
        <v>436</v>
      </c>
      <c r="H481" s="224">
        <v>116.4</v>
      </c>
      <c r="I481" s="223">
        <v>1.2</v>
      </c>
      <c r="J481" s="223">
        <v>139.68</v>
      </c>
    </row>
    <row r="482" spans="1:10" ht="24" customHeight="1">
      <c r="A482" s="227" t="s">
        <v>406</v>
      </c>
      <c r="B482" s="228" t="s">
        <v>584</v>
      </c>
      <c r="C482" s="227" t="s">
        <v>23</v>
      </c>
      <c r="D482" s="227" t="s">
        <v>583</v>
      </c>
      <c r="E482" s="226" t="s">
        <v>404</v>
      </c>
      <c r="F482" s="226"/>
      <c r="G482" s="225" t="s">
        <v>436</v>
      </c>
      <c r="H482" s="224">
        <v>261.89</v>
      </c>
      <c r="I482" s="223">
        <v>0.66</v>
      </c>
      <c r="J482" s="223">
        <v>172.84</v>
      </c>
    </row>
    <row r="483" spans="1:10" ht="26.4">
      <c r="A483" s="222"/>
      <c r="B483" s="222"/>
      <c r="C483" s="222"/>
      <c r="D483" s="222"/>
      <c r="E483" s="222" t="s">
        <v>403</v>
      </c>
      <c r="F483" s="220">
        <v>122.29</v>
      </c>
      <c r="G483" s="222" t="s">
        <v>402</v>
      </c>
      <c r="H483" s="220">
        <v>0</v>
      </c>
      <c r="I483" s="222" t="s">
        <v>401</v>
      </c>
      <c r="J483" s="220">
        <v>122.29</v>
      </c>
    </row>
    <row r="484" spans="1:10" ht="14.4" thickBot="1">
      <c r="A484" s="222"/>
      <c r="B484" s="222"/>
      <c r="C484" s="222"/>
      <c r="D484" s="222"/>
      <c r="E484" s="222" t="s">
        <v>400</v>
      </c>
      <c r="F484" s="220">
        <v>152.13</v>
      </c>
      <c r="G484" s="222"/>
      <c r="H484" s="221" t="s">
        <v>399</v>
      </c>
      <c r="I484" s="221"/>
      <c r="J484" s="220">
        <v>904.38</v>
      </c>
    </row>
    <row r="485" spans="1:10" ht="1.05" customHeight="1" thickTop="1">
      <c r="A485" s="217"/>
      <c r="B485" s="217"/>
      <c r="C485" s="217"/>
      <c r="D485" s="217"/>
      <c r="E485" s="217"/>
      <c r="F485" s="217"/>
      <c r="G485" s="217"/>
      <c r="H485" s="217"/>
      <c r="I485" s="217"/>
      <c r="J485" s="217"/>
    </row>
    <row r="486" spans="1:10" ht="18" customHeight="1">
      <c r="A486" s="39"/>
      <c r="B486" s="40" t="s">
        <v>7</v>
      </c>
      <c r="C486" s="39" t="s">
        <v>8</v>
      </c>
      <c r="D486" s="39" t="s">
        <v>9</v>
      </c>
      <c r="E486" s="238" t="s">
        <v>429</v>
      </c>
      <c r="F486" s="238"/>
      <c r="G486" s="41" t="s">
        <v>10</v>
      </c>
      <c r="H486" s="40" t="s">
        <v>11</v>
      </c>
      <c r="I486" s="40" t="s">
        <v>12</v>
      </c>
      <c r="J486" s="40" t="s">
        <v>14</v>
      </c>
    </row>
    <row r="487" spans="1:10" ht="39" customHeight="1">
      <c r="A487" s="33" t="s">
        <v>428</v>
      </c>
      <c r="B487" s="34" t="s">
        <v>608</v>
      </c>
      <c r="C487" s="33" t="s">
        <v>23</v>
      </c>
      <c r="D487" s="33" t="s">
        <v>607</v>
      </c>
      <c r="E487" s="237" t="s">
        <v>411</v>
      </c>
      <c r="F487" s="237"/>
      <c r="G487" s="35" t="s">
        <v>88</v>
      </c>
      <c r="H487" s="236">
        <v>1</v>
      </c>
      <c r="I487" s="235">
        <v>604.27</v>
      </c>
      <c r="J487" s="235">
        <v>604.27</v>
      </c>
    </row>
    <row r="488" spans="1:10" ht="52.05" customHeight="1">
      <c r="A488" s="233" t="s">
        <v>410</v>
      </c>
      <c r="B488" s="234" t="s">
        <v>1654</v>
      </c>
      <c r="C488" s="233" t="s">
        <v>23</v>
      </c>
      <c r="D488" s="233" t="s">
        <v>1653</v>
      </c>
      <c r="E488" s="232" t="s">
        <v>414</v>
      </c>
      <c r="F488" s="232"/>
      <c r="G488" s="231" t="s">
        <v>587</v>
      </c>
      <c r="H488" s="230">
        <v>0.8</v>
      </c>
      <c r="I488" s="229">
        <v>1.49</v>
      </c>
      <c r="J488" s="229">
        <v>1.19</v>
      </c>
    </row>
    <row r="489" spans="1:10" ht="52.05" customHeight="1">
      <c r="A489" s="233" t="s">
        <v>410</v>
      </c>
      <c r="B489" s="234" t="s">
        <v>1652</v>
      </c>
      <c r="C489" s="233" t="s">
        <v>23</v>
      </c>
      <c r="D489" s="233" t="s">
        <v>1651</v>
      </c>
      <c r="E489" s="232" t="s">
        <v>414</v>
      </c>
      <c r="F489" s="232"/>
      <c r="G489" s="231" t="s">
        <v>590</v>
      </c>
      <c r="H489" s="230">
        <v>2.62</v>
      </c>
      <c r="I489" s="229">
        <v>0.4</v>
      </c>
      <c r="J489" s="229">
        <v>1.04</v>
      </c>
    </row>
    <row r="490" spans="1:10" ht="25.95" customHeight="1">
      <c r="A490" s="233" t="s">
        <v>410</v>
      </c>
      <c r="B490" s="234" t="s">
        <v>1622</v>
      </c>
      <c r="C490" s="233" t="s">
        <v>23</v>
      </c>
      <c r="D490" s="233" t="s">
        <v>1621</v>
      </c>
      <c r="E490" s="232" t="s">
        <v>411</v>
      </c>
      <c r="F490" s="232"/>
      <c r="G490" s="231" t="s">
        <v>25</v>
      </c>
      <c r="H490" s="230">
        <v>3.42</v>
      </c>
      <c r="I490" s="229">
        <v>17.64</v>
      </c>
      <c r="J490" s="229">
        <v>60.32</v>
      </c>
    </row>
    <row r="491" spans="1:10" ht="25.95" customHeight="1">
      <c r="A491" s="227" t="s">
        <v>406</v>
      </c>
      <c r="B491" s="228" t="s">
        <v>619</v>
      </c>
      <c r="C491" s="227" t="s">
        <v>23</v>
      </c>
      <c r="D491" s="227" t="s">
        <v>618</v>
      </c>
      <c r="E491" s="226" t="s">
        <v>404</v>
      </c>
      <c r="F491" s="226"/>
      <c r="G491" s="225" t="s">
        <v>88</v>
      </c>
      <c r="H491" s="224">
        <v>1.07</v>
      </c>
      <c r="I491" s="223">
        <v>207.93</v>
      </c>
      <c r="J491" s="223">
        <v>222.48</v>
      </c>
    </row>
    <row r="492" spans="1:10" ht="24" customHeight="1">
      <c r="A492" s="227" t="s">
        <v>406</v>
      </c>
      <c r="B492" s="228" t="s">
        <v>584</v>
      </c>
      <c r="C492" s="227" t="s">
        <v>23</v>
      </c>
      <c r="D492" s="227" t="s">
        <v>583</v>
      </c>
      <c r="E492" s="226" t="s">
        <v>404</v>
      </c>
      <c r="F492" s="226"/>
      <c r="G492" s="225" t="s">
        <v>436</v>
      </c>
      <c r="H492" s="224">
        <v>483.7</v>
      </c>
      <c r="I492" s="223">
        <v>0.66</v>
      </c>
      <c r="J492" s="223">
        <v>319.24</v>
      </c>
    </row>
    <row r="493" spans="1:10" ht="26.4">
      <c r="A493" s="222"/>
      <c r="B493" s="222"/>
      <c r="C493" s="222"/>
      <c r="D493" s="222"/>
      <c r="E493" s="222" t="s">
        <v>403</v>
      </c>
      <c r="F493" s="220">
        <v>40.32</v>
      </c>
      <c r="G493" s="222" t="s">
        <v>402</v>
      </c>
      <c r="H493" s="220">
        <v>0</v>
      </c>
      <c r="I493" s="222" t="s">
        <v>401</v>
      </c>
      <c r="J493" s="220">
        <v>40.32</v>
      </c>
    </row>
    <row r="494" spans="1:10" ht="14.4" thickBot="1">
      <c r="A494" s="222"/>
      <c r="B494" s="222"/>
      <c r="C494" s="222"/>
      <c r="D494" s="222"/>
      <c r="E494" s="222" t="s">
        <v>400</v>
      </c>
      <c r="F494" s="220">
        <v>121.77</v>
      </c>
      <c r="G494" s="222"/>
      <c r="H494" s="221" t="s">
        <v>399</v>
      </c>
      <c r="I494" s="221"/>
      <c r="J494" s="220">
        <v>726.04</v>
      </c>
    </row>
    <row r="495" spans="1:10" ht="1.05" customHeight="1" thickTop="1">
      <c r="A495" s="217"/>
      <c r="B495" s="217"/>
      <c r="C495" s="217"/>
      <c r="D495" s="217"/>
      <c r="E495" s="217"/>
      <c r="F495" s="217"/>
      <c r="G495" s="217"/>
      <c r="H495" s="217"/>
      <c r="I495" s="217"/>
      <c r="J495" s="217"/>
    </row>
    <row r="496" spans="1:10" ht="18" customHeight="1">
      <c r="A496" s="39"/>
      <c r="B496" s="40" t="s">
        <v>7</v>
      </c>
      <c r="C496" s="39" t="s">
        <v>8</v>
      </c>
      <c r="D496" s="39" t="s">
        <v>9</v>
      </c>
      <c r="E496" s="238" t="s">
        <v>429</v>
      </c>
      <c r="F496" s="238"/>
      <c r="G496" s="41" t="s">
        <v>10</v>
      </c>
      <c r="H496" s="40" t="s">
        <v>11</v>
      </c>
      <c r="I496" s="40" t="s">
        <v>12</v>
      </c>
      <c r="J496" s="40" t="s">
        <v>14</v>
      </c>
    </row>
    <row r="497" spans="1:10" ht="25.95" customHeight="1">
      <c r="A497" s="33" t="s">
        <v>428</v>
      </c>
      <c r="B497" s="34" t="s">
        <v>422</v>
      </c>
      <c r="C497" s="33" t="s">
        <v>23</v>
      </c>
      <c r="D497" s="33" t="s">
        <v>421</v>
      </c>
      <c r="E497" s="237" t="s">
        <v>411</v>
      </c>
      <c r="F497" s="237"/>
      <c r="G497" s="35" t="s">
        <v>25</v>
      </c>
      <c r="H497" s="236">
        <v>1</v>
      </c>
      <c r="I497" s="235">
        <v>18.59</v>
      </c>
      <c r="J497" s="235">
        <v>18.59</v>
      </c>
    </row>
    <row r="498" spans="1:10" ht="25.95" customHeight="1">
      <c r="A498" s="233" t="s">
        <v>410</v>
      </c>
      <c r="B498" s="234" t="s">
        <v>1642</v>
      </c>
      <c r="C498" s="233" t="s">
        <v>23</v>
      </c>
      <c r="D498" s="233" t="s">
        <v>1641</v>
      </c>
      <c r="E498" s="232" t="s">
        <v>411</v>
      </c>
      <c r="F498" s="232"/>
      <c r="G498" s="231" t="s">
        <v>25</v>
      </c>
      <c r="H498" s="230">
        <v>1</v>
      </c>
      <c r="I498" s="229">
        <v>0.34</v>
      </c>
      <c r="J498" s="229">
        <v>0.34</v>
      </c>
    </row>
    <row r="499" spans="1:10" ht="24" customHeight="1">
      <c r="A499" s="227" t="s">
        <v>406</v>
      </c>
      <c r="B499" s="228" t="s">
        <v>1239</v>
      </c>
      <c r="C499" s="227" t="s">
        <v>23</v>
      </c>
      <c r="D499" s="227" t="s">
        <v>1238</v>
      </c>
      <c r="E499" s="226" t="s">
        <v>665</v>
      </c>
      <c r="F499" s="226"/>
      <c r="G499" s="225" t="s">
        <v>25</v>
      </c>
      <c r="H499" s="224">
        <v>1</v>
      </c>
      <c r="I499" s="223">
        <v>2.85</v>
      </c>
      <c r="J499" s="223">
        <v>2.85</v>
      </c>
    </row>
    <row r="500" spans="1:10" ht="24" customHeight="1">
      <c r="A500" s="227" t="s">
        <v>406</v>
      </c>
      <c r="B500" s="228" t="s">
        <v>1160</v>
      </c>
      <c r="C500" s="227" t="s">
        <v>23</v>
      </c>
      <c r="D500" s="227" t="s">
        <v>1159</v>
      </c>
      <c r="E500" s="226" t="s">
        <v>477</v>
      </c>
      <c r="F500" s="226"/>
      <c r="G500" s="225" t="s">
        <v>25</v>
      </c>
      <c r="H500" s="224">
        <v>1</v>
      </c>
      <c r="I500" s="223">
        <v>11.32</v>
      </c>
      <c r="J500" s="223">
        <v>11.32</v>
      </c>
    </row>
    <row r="501" spans="1:10" ht="25.95" customHeight="1">
      <c r="A501" s="227" t="s">
        <v>406</v>
      </c>
      <c r="B501" s="228" t="s">
        <v>962</v>
      </c>
      <c r="C501" s="227" t="s">
        <v>23</v>
      </c>
      <c r="D501" s="227" t="s">
        <v>961</v>
      </c>
      <c r="E501" s="226" t="s">
        <v>482</v>
      </c>
      <c r="F501" s="226"/>
      <c r="G501" s="225" t="s">
        <v>25</v>
      </c>
      <c r="H501" s="224">
        <v>1</v>
      </c>
      <c r="I501" s="223">
        <v>1.07</v>
      </c>
      <c r="J501" s="223">
        <v>1.07</v>
      </c>
    </row>
    <row r="502" spans="1:10" ht="24" customHeight="1">
      <c r="A502" s="227" t="s">
        <v>406</v>
      </c>
      <c r="B502" s="228" t="s">
        <v>667</v>
      </c>
      <c r="C502" s="227" t="s">
        <v>23</v>
      </c>
      <c r="D502" s="227" t="s">
        <v>666</v>
      </c>
      <c r="E502" s="226" t="s">
        <v>665</v>
      </c>
      <c r="F502" s="226"/>
      <c r="G502" s="225" t="s">
        <v>25</v>
      </c>
      <c r="H502" s="224">
        <v>1</v>
      </c>
      <c r="I502" s="223">
        <v>0.81</v>
      </c>
      <c r="J502" s="223">
        <v>0.81</v>
      </c>
    </row>
    <row r="503" spans="1:10" ht="25.95" customHeight="1">
      <c r="A503" s="227" t="s">
        <v>406</v>
      </c>
      <c r="B503" s="228" t="s">
        <v>923</v>
      </c>
      <c r="C503" s="227" t="s">
        <v>23</v>
      </c>
      <c r="D503" s="227" t="s">
        <v>922</v>
      </c>
      <c r="E503" s="226" t="s">
        <v>482</v>
      </c>
      <c r="F503" s="226"/>
      <c r="G503" s="225" t="s">
        <v>25</v>
      </c>
      <c r="H503" s="224">
        <v>1</v>
      </c>
      <c r="I503" s="223">
        <v>0.78</v>
      </c>
      <c r="J503" s="223">
        <v>0.78</v>
      </c>
    </row>
    <row r="504" spans="1:10" ht="24" customHeight="1">
      <c r="A504" s="227" t="s">
        <v>406</v>
      </c>
      <c r="B504" s="228" t="s">
        <v>660</v>
      </c>
      <c r="C504" s="227" t="s">
        <v>23</v>
      </c>
      <c r="D504" s="227" t="s">
        <v>659</v>
      </c>
      <c r="E504" s="226" t="s">
        <v>658</v>
      </c>
      <c r="F504" s="226"/>
      <c r="G504" s="225" t="s">
        <v>25</v>
      </c>
      <c r="H504" s="224">
        <v>1</v>
      </c>
      <c r="I504" s="223">
        <v>0.06</v>
      </c>
      <c r="J504" s="223">
        <v>0.06</v>
      </c>
    </row>
    <row r="505" spans="1:10" ht="24" customHeight="1">
      <c r="A505" s="227" t="s">
        <v>406</v>
      </c>
      <c r="B505" s="228" t="s">
        <v>1207</v>
      </c>
      <c r="C505" s="227" t="s">
        <v>23</v>
      </c>
      <c r="D505" s="227" t="s">
        <v>1206</v>
      </c>
      <c r="E505" s="226" t="s">
        <v>689</v>
      </c>
      <c r="F505" s="226"/>
      <c r="G505" s="225" t="s">
        <v>25</v>
      </c>
      <c r="H505" s="224">
        <v>1</v>
      </c>
      <c r="I505" s="223">
        <v>1.36</v>
      </c>
      <c r="J505" s="223">
        <v>1.36</v>
      </c>
    </row>
    <row r="506" spans="1:10" ht="26.4">
      <c r="A506" s="222"/>
      <c r="B506" s="222"/>
      <c r="C506" s="222"/>
      <c r="D506" s="222"/>
      <c r="E506" s="222" t="s">
        <v>403</v>
      </c>
      <c r="F506" s="220">
        <v>11.66</v>
      </c>
      <c r="G506" s="222" t="s">
        <v>402</v>
      </c>
      <c r="H506" s="220">
        <v>0</v>
      </c>
      <c r="I506" s="222" t="s">
        <v>401</v>
      </c>
      <c r="J506" s="220">
        <v>11.66</v>
      </c>
    </row>
    <row r="507" spans="1:10" ht="14.4" thickBot="1">
      <c r="A507" s="222"/>
      <c r="B507" s="222"/>
      <c r="C507" s="222"/>
      <c r="D507" s="222"/>
      <c r="E507" s="222" t="s">
        <v>400</v>
      </c>
      <c r="F507" s="220">
        <v>3.67</v>
      </c>
      <c r="G507" s="222"/>
      <c r="H507" s="221" t="s">
        <v>399</v>
      </c>
      <c r="I507" s="221"/>
      <c r="J507" s="220">
        <v>22.26</v>
      </c>
    </row>
    <row r="508" spans="1:10" ht="1.05" customHeight="1" thickTop="1">
      <c r="A508" s="217"/>
      <c r="B508" s="217"/>
      <c r="C508" s="217"/>
      <c r="D508" s="217"/>
      <c r="E508" s="217"/>
      <c r="F508" s="217"/>
      <c r="G508" s="217"/>
      <c r="H508" s="217"/>
      <c r="I508" s="217"/>
      <c r="J508" s="217"/>
    </row>
    <row r="509" spans="1:10" ht="18" customHeight="1">
      <c r="A509" s="39"/>
      <c r="B509" s="40" t="s">
        <v>7</v>
      </c>
      <c r="C509" s="39" t="s">
        <v>8</v>
      </c>
      <c r="D509" s="39" t="s">
        <v>9</v>
      </c>
      <c r="E509" s="238" t="s">
        <v>429</v>
      </c>
      <c r="F509" s="238"/>
      <c r="G509" s="41" t="s">
        <v>10</v>
      </c>
      <c r="H509" s="40" t="s">
        <v>11</v>
      </c>
      <c r="I509" s="40" t="s">
        <v>12</v>
      </c>
      <c r="J509" s="40" t="s">
        <v>14</v>
      </c>
    </row>
    <row r="510" spans="1:10" ht="25.95" customHeight="1">
      <c r="A510" s="33" t="s">
        <v>428</v>
      </c>
      <c r="B510" s="34" t="s">
        <v>529</v>
      </c>
      <c r="C510" s="33" t="s">
        <v>23</v>
      </c>
      <c r="D510" s="33" t="s">
        <v>528</v>
      </c>
      <c r="E510" s="237" t="s">
        <v>411</v>
      </c>
      <c r="F510" s="237"/>
      <c r="G510" s="35" t="s">
        <v>25</v>
      </c>
      <c r="H510" s="236">
        <v>1</v>
      </c>
      <c r="I510" s="235">
        <v>18.23</v>
      </c>
      <c r="J510" s="235">
        <v>18.23</v>
      </c>
    </row>
    <row r="511" spans="1:10" ht="39" customHeight="1">
      <c r="A511" s="233" t="s">
        <v>410</v>
      </c>
      <c r="B511" s="234" t="s">
        <v>1640</v>
      </c>
      <c r="C511" s="233" t="s">
        <v>23</v>
      </c>
      <c r="D511" s="233" t="s">
        <v>1639</v>
      </c>
      <c r="E511" s="232" t="s">
        <v>411</v>
      </c>
      <c r="F511" s="232"/>
      <c r="G511" s="231" t="s">
        <v>25</v>
      </c>
      <c r="H511" s="230">
        <v>1</v>
      </c>
      <c r="I511" s="229">
        <v>0.17</v>
      </c>
      <c r="J511" s="229">
        <v>0.17</v>
      </c>
    </row>
    <row r="512" spans="1:10" ht="24" customHeight="1">
      <c r="A512" s="227" t="s">
        <v>406</v>
      </c>
      <c r="B512" s="228" t="s">
        <v>1239</v>
      </c>
      <c r="C512" s="227" t="s">
        <v>23</v>
      </c>
      <c r="D512" s="227" t="s">
        <v>1238</v>
      </c>
      <c r="E512" s="226" t="s">
        <v>665</v>
      </c>
      <c r="F512" s="226"/>
      <c r="G512" s="225" t="s">
        <v>25</v>
      </c>
      <c r="H512" s="224">
        <v>1</v>
      </c>
      <c r="I512" s="223">
        <v>2.85</v>
      </c>
      <c r="J512" s="223">
        <v>2.85</v>
      </c>
    </row>
    <row r="513" spans="1:10" ht="25.95" customHeight="1">
      <c r="A513" s="227" t="s">
        <v>406</v>
      </c>
      <c r="B513" s="228" t="s">
        <v>1123</v>
      </c>
      <c r="C513" s="227" t="s">
        <v>23</v>
      </c>
      <c r="D513" s="227" t="s">
        <v>1122</v>
      </c>
      <c r="E513" s="226" t="s">
        <v>477</v>
      </c>
      <c r="F513" s="226"/>
      <c r="G513" s="225" t="s">
        <v>25</v>
      </c>
      <c r="H513" s="224">
        <v>1</v>
      </c>
      <c r="I513" s="223">
        <v>11.72</v>
      </c>
      <c r="J513" s="223">
        <v>11.72</v>
      </c>
    </row>
    <row r="514" spans="1:10" ht="25.95" customHeight="1">
      <c r="A514" s="227" t="s">
        <v>406</v>
      </c>
      <c r="B514" s="228" t="s">
        <v>914</v>
      </c>
      <c r="C514" s="227" t="s">
        <v>23</v>
      </c>
      <c r="D514" s="227" t="s">
        <v>913</v>
      </c>
      <c r="E514" s="226" t="s">
        <v>482</v>
      </c>
      <c r="F514" s="226"/>
      <c r="G514" s="225" t="s">
        <v>25</v>
      </c>
      <c r="H514" s="224">
        <v>1</v>
      </c>
      <c r="I514" s="223">
        <v>0.94</v>
      </c>
      <c r="J514" s="223">
        <v>0.94</v>
      </c>
    </row>
    <row r="515" spans="1:10" ht="24" customHeight="1">
      <c r="A515" s="227" t="s">
        <v>406</v>
      </c>
      <c r="B515" s="228" t="s">
        <v>667</v>
      </c>
      <c r="C515" s="227" t="s">
        <v>23</v>
      </c>
      <c r="D515" s="227" t="s">
        <v>666</v>
      </c>
      <c r="E515" s="226" t="s">
        <v>665</v>
      </c>
      <c r="F515" s="226"/>
      <c r="G515" s="225" t="s">
        <v>25</v>
      </c>
      <c r="H515" s="224">
        <v>1</v>
      </c>
      <c r="I515" s="223">
        <v>0.81</v>
      </c>
      <c r="J515" s="223">
        <v>0.81</v>
      </c>
    </row>
    <row r="516" spans="1:10" ht="25.95" customHeight="1">
      <c r="A516" s="227" t="s">
        <v>406</v>
      </c>
      <c r="B516" s="228" t="s">
        <v>830</v>
      </c>
      <c r="C516" s="227" t="s">
        <v>23</v>
      </c>
      <c r="D516" s="227" t="s">
        <v>829</v>
      </c>
      <c r="E516" s="226" t="s">
        <v>482</v>
      </c>
      <c r="F516" s="226"/>
      <c r="G516" s="225" t="s">
        <v>25</v>
      </c>
      <c r="H516" s="224">
        <v>1</v>
      </c>
      <c r="I516" s="223">
        <v>0.32</v>
      </c>
      <c r="J516" s="223">
        <v>0.32</v>
      </c>
    </row>
    <row r="517" spans="1:10" ht="24" customHeight="1">
      <c r="A517" s="227" t="s">
        <v>406</v>
      </c>
      <c r="B517" s="228" t="s">
        <v>660</v>
      </c>
      <c r="C517" s="227" t="s">
        <v>23</v>
      </c>
      <c r="D517" s="227" t="s">
        <v>659</v>
      </c>
      <c r="E517" s="226" t="s">
        <v>658</v>
      </c>
      <c r="F517" s="226"/>
      <c r="G517" s="225" t="s">
        <v>25</v>
      </c>
      <c r="H517" s="224">
        <v>1</v>
      </c>
      <c r="I517" s="223">
        <v>0.06</v>
      </c>
      <c r="J517" s="223">
        <v>0.06</v>
      </c>
    </row>
    <row r="518" spans="1:10" ht="24" customHeight="1">
      <c r="A518" s="227" t="s">
        <v>406</v>
      </c>
      <c r="B518" s="228" t="s">
        <v>1207</v>
      </c>
      <c r="C518" s="227" t="s">
        <v>23</v>
      </c>
      <c r="D518" s="227" t="s">
        <v>1206</v>
      </c>
      <c r="E518" s="226" t="s">
        <v>689</v>
      </c>
      <c r="F518" s="226"/>
      <c r="G518" s="225" t="s">
        <v>25</v>
      </c>
      <c r="H518" s="224">
        <v>1</v>
      </c>
      <c r="I518" s="223">
        <v>1.36</v>
      </c>
      <c r="J518" s="223">
        <v>1.36</v>
      </c>
    </row>
    <row r="519" spans="1:10" ht="26.4">
      <c r="A519" s="222"/>
      <c r="B519" s="222"/>
      <c r="C519" s="222"/>
      <c r="D519" s="222"/>
      <c r="E519" s="222" t="s">
        <v>403</v>
      </c>
      <c r="F519" s="220">
        <v>11.89</v>
      </c>
      <c r="G519" s="222" t="s">
        <v>402</v>
      </c>
      <c r="H519" s="220">
        <v>0</v>
      </c>
      <c r="I519" s="222" t="s">
        <v>401</v>
      </c>
      <c r="J519" s="220">
        <v>11.89</v>
      </c>
    </row>
    <row r="520" spans="1:10" ht="14.4" thickBot="1">
      <c r="A520" s="222"/>
      <c r="B520" s="222"/>
      <c r="C520" s="222"/>
      <c r="D520" s="222"/>
      <c r="E520" s="222" t="s">
        <v>400</v>
      </c>
      <c r="F520" s="220">
        <v>3.61</v>
      </c>
      <c r="G520" s="222"/>
      <c r="H520" s="221" t="s">
        <v>399</v>
      </c>
      <c r="I520" s="221"/>
      <c r="J520" s="220">
        <v>21.84</v>
      </c>
    </row>
    <row r="521" spans="1:10" ht="1.05" customHeight="1" thickTop="1">
      <c r="A521" s="217"/>
      <c r="B521" s="217"/>
      <c r="C521" s="217"/>
      <c r="D521" s="217"/>
      <c r="E521" s="217"/>
      <c r="F521" s="217"/>
      <c r="G521" s="217"/>
      <c r="H521" s="217"/>
      <c r="I521" s="217"/>
      <c r="J521" s="217"/>
    </row>
    <row r="522" spans="1:10" ht="18" customHeight="1">
      <c r="A522" s="39"/>
      <c r="B522" s="40" t="s">
        <v>7</v>
      </c>
      <c r="C522" s="39" t="s">
        <v>8</v>
      </c>
      <c r="D522" s="39" t="s">
        <v>9</v>
      </c>
      <c r="E522" s="238" t="s">
        <v>429</v>
      </c>
      <c r="F522" s="238"/>
      <c r="G522" s="41" t="s">
        <v>10</v>
      </c>
      <c r="H522" s="40" t="s">
        <v>11</v>
      </c>
      <c r="I522" s="40" t="s">
        <v>12</v>
      </c>
      <c r="J522" s="40" t="s">
        <v>14</v>
      </c>
    </row>
    <row r="523" spans="1:10" ht="25.95" customHeight="1">
      <c r="A523" s="33" t="s">
        <v>428</v>
      </c>
      <c r="B523" s="34" t="s">
        <v>442</v>
      </c>
      <c r="C523" s="33" t="s">
        <v>23</v>
      </c>
      <c r="D523" s="33" t="s">
        <v>441</v>
      </c>
      <c r="E523" s="237" t="s">
        <v>411</v>
      </c>
      <c r="F523" s="237"/>
      <c r="G523" s="35" t="s">
        <v>25</v>
      </c>
      <c r="H523" s="236">
        <v>1</v>
      </c>
      <c r="I523" s="235">
        <v>18.760000000000002</v>
      </c>
      <c r="J523" s="235">
        <v>18.760000000000002</v>
      </c>
    </row>
    <row r="524" spans="1:10" ht="25.95" customHeight="1">
      <c r="A524" s="233" t="s">
        <v>410</v>
      </c>
      <c r="B524" s="234" t="s">
        <v>1638</v>
      </c>
      <c r="C524" s="233" t="s">
        <v>23</v>
      </c>
      <c r="D524" s="233" t="s">
        <v>1637</v>
      </c>
      <c r="E524" s="232" t="s">
        <v>411</v>
      </c>
      <c r="F524" s="232"/>
      <c r="G524" s="231" t="s">
        <v>25</v>
      </c>
      <c r="H524" s="230">
        <v>1</v>
      </c>
      <c r="I524" s="229">
        <v>0.11</v>
      </c>
      <c r="J524" s="229">
        <v>0.11</v>
      </c>
    </row>
    <row r="525" spans="1:10" ht="24" customHeight="1">
      <c r="A525" s="227" t="s">
        <v>406</v>
      </c>
      <c r="B525" s="228" t="s">
        <v>1239</v>
      </c>
      <c r="C525" s="227" t="s">
        <v>23</v>
      </c>
      <c r="D525" s="227" t="s">
        <v>1238</v>
      </c>
      <c r="E525" s="226" t="s">
        <v>665</v>
      </c>
      <c r="F525" s="226"/>
      <c r="G525" s="225" t="s">
        <v>25</v>
      </c>
      <c r="H525" s="224">
        <v>1</v>
      </c>
      <c r="I525" s="223">
        <v>2.85</v>
      </c>
      <c r="J525" s="223">
        <v>2.85</v>
      </c>
    </row>
    <row r="526" spans="1:10" ht="24" customHeight="1">
      <c r="A526" s="227" t="s">
        <v>406</v>
      </c>
      <c r="B526" s="228" t="s">
        <v>1255</v>
      </c>
      <c r="C526" s="227" t="s">
        <v>23</v>
      </c>
      <c r="D526" s="227" t="s">
        <v>1254</v>
      </c>
      <c r="E526" s="226" t="s">
        <v>477</v>
      </c>
      <c r="F526" s="226"/>
      <c r="G526" s="225" t="s">
        <v>25</v>
      </c>
      <c r="H526" s="224">
        <v>1</v>
      </c>
      <c r="I526" s="223">
        <v>11.74</v>
      </c>
      <c r="J526" s="223">
        <v>11.74</v>
      </c>
    </row>
    <row r="527" spans="1:10" ht="25.95" customHeight="1">
      <c r="A527" s="227" t="s">
        <v>406</v>
      </c>
      <c r="B527" s="228" t="s">
        <v>1154</v>
      </c>
      <c r="C527" s="227" t="s">
        <v>23</v>
      </c>
      <c r="D527" s="227" t="s">
        <v>1153</v>
      </c>
      <c r="E527" s="226" t="s">
        <v>482</v>
      </c>
      <c r="F527" s="226"/>
      <c r="G527" s="225" t="s">
        <v>25</v>
      </c>
      <c r="H527" s="224">
        <v>1</v>
      </c>
      <c r="I527" s="223">
        <v>1.0900000000000001</v>
      </c>
      <c r="J527" s="223">
        <v>1.0900000000000001</v>
      </c>
    </row>
    <row r="528" spans="1:10" ht="24" customHeight="1">
      <c r="A528" s="227" t="s">
        <v>406</v>
      </c>
      <c r="B528" s="228" t="s">
        <v>667</v>
      </c>
      <c r="C528" s="227" t="s">
        <v>23</v>
      </c>
      <c r="D528" s="227" t="s">
        <v>666</v>
      </c>
      <c r="E528" s="226" t="s">
        <v>665</v>
      </c>
      <c r="F528" s="226"/>
      <c r="G528" s="225" t="s">
        <v>25</v>
      </c>
      <c r="H528" s="224">
        <v>1</v>
      </c>
      <c r="I528" s="223">
        <v>0.81</v>
      </c>
      <c r="J528" s="223">
        <v>0.81</v>
      </c>
    </row>
    <row r="529" spans="1:10" ht="25.95" customHeight="1">
      <c r="A529" s="227" t="s">
        <v>406</v>
      </c>
      <c r="B529" s="228" t="s">
        <v>1109</v>
      </c>
      <c r="C529" s="227" t="s">
        <v>23</v>
      </c>
      <c r="D529" s="227" t="s">
        <v>1108</v>
      </c>
      <c r="E529" s="226" t="s">
        <v>482</v>
      </c>
      <c r="F529" s="226"/>
      <c r="G529" s="225" t="s">
        <v>25</v>
      </c>
      <c r="H529" s="224">
        <v>1</v>
      </c>
      <c r="I529" s="223">
        <v>0.74</v>
      </c>
      <c r="J529" s="223">
        <v>0.74</v>
      </c>
    </row>
    <row r="530" spans="1:10" ht="24" customHeight="1">
      <c r="A530" s="227" t="s">
        <v>406</v>
      </c>
      <c r="B530" s="228" t="s">
        <v>660</v>
      </c>
      <c r="C530" s="227" t="s">
        <v>23</v>
      </c>
      <c r="D530" s="227" t="s">
        <v>659</v>
      </c>
      <c r="E530" s="226" t="s">
        <v>658</v>
      </c>
      <c r="F530" s="226"/>
      <c r="G530" s="225" t="s">
        <v>25</v>
      </c>
      <c r="H530" s="224">
        <v>1</v>
      </c>
      <c r="I530" s="223">
        <v>0.06</v>
      </c>
      <c r="J530" s="223">
        <v>0.06</v>
      </c>
    </row>
    <row r="531" spans="1:10" ht="24" customHeight="1">
      <c r="A531" s="227" t="s">
        <v>406</v>
      </c>
      <c r="B531" s="228" t="s">
        <v>1207</v>
      </c>
      <c r="C531" s="227" t="s">
        <v>23</v>
      </c>
      <c r="D531" s="227" t="s">
        <v>1206</v>
      </c>
      <c r="E531" s="226" t="s">
        <v>689</v>
      </c>
      <c r="F531" s="226"/>
      <c r="G531" s="225" t="s">
        <v>25</v>
      </c>
      <c r="H531" s="224">
        <v>1</v>
      </c>
      <c r="I531" s="223">
        <v>1.36</v>
      </c>
      <c r="J531" s="223">
        <v>1.36</v>
      </c>
    </row>
    <row r="532" spans="1:10" ht="26.4">
      <c r="A532" s="222"/>
      <c r="B532" s="222"/>
      <c r="C532" s="222"/>
      <c r="D532" s="222"/>
      <c r="E532" s="222" t="s">
        <v>403</v>
      </c>
      <c r="F532" s="220">
        <v>11.85</v>
      </c>
      <c r="G532" s="222" t="s">
        <v>402</v>
      </c>
      <c r="H532" s="220">
        <v>0</v>
      </c>
      <c r="I532" s="222" t="s">
        <v>401</v>
      </c>
      <c r="J532" s="220">
        <v>11.85</v>
      </c>
    </row>
    <row r="533" spans="1:10" ht="14.4" thickBot="1">
      <c r="A533" s="222"/>
      <c r="B533" s="222"/>
      <c r="C533" s="222"/>
      <c r="D533" s="222"/>
      <c r="E533" s="222" t="s">
        <v>400</v>
      </c>
      <c r="F533" s="220">
        <v>3.72</v>
      </c>
      <c r="G533" s="222"/>
      <c r="H533" s="221" t="s">
        <v>399</v>
      </c>
      <c r="I533" s="221"/>
      <c r="J533" s="220">
        <v>22.48</v>
      </c>
    </row>
    <row r="534" spans="1:10" ht="1.05" customHeight="1" thickTop="1">
      <c r="A534" s="217"/>
      <c r="B534" s="217"/>
      <c r="C534" s="217"/>
      <c r="D534" s="217"/>
      <c r="E534" s="217"/>
      <c r="F534" s="217"/>
      <c r="G534" s="217"/>
      <c r="H534" s="217"/>
      <c r="I534" s="217"/>
      <c r="J534" s="217"/>
    </row>
    <row r="535" spans="1:10" ht="18" customHeight="1">
      <c r="A535" s="39"/>
      <c r="B535" s="40" t="s">
        <v>7</v>
      </c>
      <c r="C535" s="39" t="s">
        <v>8</v>
      </c>
      <c r="D535" s="39" t="s">
        <v>9</v>
      </c>
      <c r="E535" s="238" t="s">
        <v>429</v>
      </c>
      <c r="F535" s="238"/>
      <c r="G535" s="41" t="s">
        <v>10</v>
      </c>
      <c r="H535" s="40" t="s">
        <v>11</v>
      </c>
      <c r="I535" s="40" t="s">
        <v>12</v>
      </c>
      <c r="J535" s="40" t="s">
        <v>14</v>
      </c>
    </row>
    <row r="536" spans="1:10" ht="39" customHeight="1">
      <c r="A536" s="33" t="s">
        <v>428</v>
      </c>
      <c r="B536" s="34" t="s">
        <v>416</v>
      </c>
      <c r="C536" s="33" t="s">
        <v>23</v>
      </c>
      <c r="D536" s="33" t="s">
        <v>415</v>
      </c>
      <c r="E536" s="237" t="s">
        <v>414</v>
      </c>
      <c r="F536" s="237"/>
      <c r="G536" s="35" t="s">
        <v>25</v>
      </c>
      <c r="H536" s="236">
        <v>1</v>
      </c>
      <c r="I536" s="235">
        <v>0.35</v>
      </c>
      <c r="J536" s="235">
        <v>0.35</v>
      </c>
    </row>
    <row r="537" spans="1:10" ht="25.95" customHeight="1">
      <c r="A537" s="227" t="s">
        <v>406</v>
      </c>
      <c r="B537" s="228" t="s">
        <v>765</v>
      </c>
      <c r="C537" s="227" t="s">
        <v>23</v>
      </c>
      <c r="D537" s="227" t="s">
        <v>764</v>
      </c>
      <c r="E537" s="226" t="s">
        <v>404</v>
      </c>
      <c r="F537" s="226"/>
      <c r="G537" s="225" t="s">
        <v>763</v>
      </c>
      <c r="H537" s="224">
        <v>0.63</v>
      </c>
      <c r="I537" s="223">
        <v>0.56000000000000005</v>
      </c>
      <c r="J537" s="223">
        <v>0.35</v>
      </c>
    </row>
    <row r="538" spans="1:10" ht="26.4">
      <c r="A538" s="222"/>
      <c r="B538" s="222"/>
      <c r="C538" s="222"/>
      <c r="D538" s="222"/>
      <c r="E538" s="222" t="s">
        <v>403</v>
      </c>
      <c r="F538" s="220">
        <v>0</v>
      </c>
      <c r="G538" s="222" t="s">
        <v>402</v>
      </c>
      <c r="H538" s="220">
        <v>0</v>
      </c>
      <c r="I538" s="222" t="s">
        <v>401</v>
      </c>
      <c r="J538" s="220">
        <v>0</v>
      </c>
    </row>
    <row r="539" spans="1:10" ht="14.4" thickBot="1">
      <c r="A539" s="222"/>
      <c r="B539" s="222"/>
      <c r="C539" s="222"/>
      <c r="D539" s="222"/>
      <c r="E539" s="222" t="s">
        <v>400</v>
      </c>
      <c r="F539" s="220">
        <v>0.06</v>
      </c>
      <c r="G539" s="222"/>
      <c r="H539" s="221" t="s">
        <v>399</v>
      </c>
      <c r="I539" s="221"/>
      <c r="J539" s="220">
        <v>0.41</v>
      </c>
    </row>
    <row r="540" spans="1:10" ht="1.05" customHeight="1" thickTop="1">
      <c r="A540" s="217"/>
      <c r="B540" s="217"/>
      <c r="C540" s="217"/>
      <c r="D540" s="217"/>
      <c r="E540" s="217"/>
      <c r="F540" s="217"/>
      <c r="G540" s="217"/>
      <c r="H540" s="217"/>
      <c r="I540" s="217"/>
      <c r="J540" s="217"/>
    </row>
    <row r="541" spans="1:10" ht="18" customHeight="1">
      <c r="A541" s="39"/>
      <c r="B541" s="40" t="s">
        <v>7</v>
      </c>
      <c r="C541" s="39" t="s">
        <v>8</v>
      </c>
      <c r="D541" s="39" t="s">
        <v>9</v>
      </c>
      <c r="E541" s="238" t="s">
        <v>429</v>
      </c>
      <c r="F541" s="238"/>
      <c r="G541" s="41" t="s">
        <v>10</v>
      </c>
      <c r="H541" s="40" t="s">
        <v>11</v>
      </c>
      <c r="I541" s="40" t="s">
        <v>12</v>
      </c>
      <c r="J541" s="40" t="s">
        <v>14</v>
      </c>
    </row>
    <row r="542" spans="1:10" ht="52.05" customHeight="1">
      <c r="A542" s="33" t="s">
        <v>428</v>
      </c>
      <c r="B542" s="34" t="s">
        <v>1652</v>
      </c>
      <c r="C542" s="33" t="s">
        <v>23</v>
      </c>
      <c r="D542" s="33" t="s">
        <v>1651</v>
      </c>
      <c r="E542" s="237" t="s">
        <v>414</v>
      </c>
      <c r="F542" s="237"/>
      <c r="G542" s="35" t="s">
        <v>590</v>
      </c>
      <c r="H542" s="236">
        <v>1</v>
      </c>
      <c r="I542" s="235">
        <v>0.4</v>
      </c>
      <c r="J542" s="235">
        <v>0.4</v>
      </c>
    </row>
    <row r="543" spans="1:10" ht="52.05" customHeight="1">
      <c r="A543" s="233" t="s">
        <v>410</v>
      </c>
      <c r="B543" s="234" t="s">
        <v>1670</v>
      </c>
      <c r="C543" s="233" t="s">
        <v>23</v>
      </c>
      <c r="D543" s="233" t="s">
        <v>1669</v>
      </c>
      <c r="E543" s="232" t="s">
        <v>414</v>
      </c>
      <c r="F543" s="232"/>
      <c r="G543" s="231" t="s">
        <v>25</v>
      </c>
      <c r="H543" s="230">
        <v>1</v>
      </c>
      <c r="I543" s="229">
        <v>0.36</v>
      </c>
      <c r="J543" s="229">
        <v>0.36</v>
      </c>
    </row>
    <row r="544" spans="1:10" ht="39" customHeight="1">
      <c r="A544" s="233" t="s">
        <v>410</v>
      </c>
      <c r="B544" s="234" t="s">
        <v>1668</v>
      </c>
      <c r="C544" s="233" t="s">
        <v>23</v>
      </c>
      <c r="D544" s="233" t="s">
        <v>1667</v>
      </c>
      <c r="E544" s="232" t="s">
        <v>414</v>
      </c>
      <c r="F544" s="232"/>
      <c r="G544" s="231" t="s">
        <v>25</v>
      </c>
      <c r="H544" s="230">
        <v>1</v>
      </c>
      <c r="I544" s="229">
        <v>0.04</v>
      </c>
      <c r="J544" s="229">
        <v>0.04</v>
      </c>
    </row>
    <row r="545" spans="1:10" ht="26.4">
      <c r="A545" s="222"/>
      <c r="B545" s="222"/>
      <c r="C545" s="222"/>
      <c r="D545" s="222"/>
      <c r="E545" s="222" t="s">
        <v>403</v>
      </c>
      <c r="F545" s="220">
        <v>0</v>
      </c>
      <c r="G545" s="222" t="s">
        <v>402</v>
      </c>
      <c r="H545" s="220">
        <v>0</v>
      </c>
      <c r="I545" s="222" t="s">
        <v>401</v>
      </c>
      <c r="J545" s="220">
        <v>0</v>
      </c>
    </row>
    <row r="546" spans="1:10" ht="14.4" thickBot="1">
      <c r="A546" s="222"/>
      <c r="B546" s="222"/>
      <c r="C546" s="222"/>
      <c r="D546" s="222"/>
      <c r="E546" s="222" t="s">
        <v>400</v>
      </c>
      <c r="F546" s="220">
        <v>7.0000000000000007E-2</v>
      </c>
      <c r="G546" s="222"/>
      <c r="H546" s="221" t="s">
        <v>399</v>
      </c>
      <c r="I546" s="221"/>
      <c r="J546" s="220">
        <v>0.47</v>
      </c>
    </row>
    <row r="547" spans="1:10" ht="1.05" customHeight="1" thickTop="1">
      <c r="A547" s="217"/>
      <c r="B547" s="217"/>
      <c r="C547" s="217"/>
      <c r="D547" s="217"/>
      <c r="E547" s="217"/>
      <c r="F547" s="217"/>
      <c r="G547" s="217"/>
      <c r="H547" s="217"/>
      <c r="I547" s="217"/>
      <c r="J547" s="217"/>
    </row>
    <row r="548" spans="1:10" ht="18" customHeight="1">
      <c r="A548" s="39"/>
      <c r="B548" s="40" t="s">
        <v>7</v>
      </c>
      <c r="C548" s="39" t="s">
        <v>8</v>
      </c>
      <c r="D548" s="39" t="s">
        <v>9</v>
      </c>
      <c r="E548" s="238" t="s">
        <v>429</v>
      </c>
      <c r="F548" s="238"/>
      <c r="G548" s="41" t="s">
        <v>10</v>
      </c>
      <c r="H548" s="40" t="s">
        <v>11</v>
      </c>
      <c r="I548" s="40" t="s">
        <v>12</v>
      </c>
      <c r="J548" s="40" t="s">
        <v>14</v>
      </c>
    </row>
    <row r="549" spans="1:10" ht="52.05" customHeight="1">
      <c r="A549" s="33" t="s">
        <v>428</v>
      </c>
      <c r="B549" s="34" t="s">
        <v>1654</v>
      </c>
      <c r="C549" s="33" t="s">
        <v>23</v>
      </c>
      <c r="D549" s="33" t="s">
        <v>1653</v>
      </c>
      <c r="E549" s="237" t="s">
        <v>414</v>
      </c>
      <c r="F549" s="237"/>
      <c r="G549" s="35" t="s">
        <v>587</v>
      </c>
      <c r="H549" s="236">
        <v>1</v>
      </c>
      <c r="I549" s="235">
        <v>1.49</v>
      </c>
      <c r="J549" s="235">
        <v>1.49</v>
      </c>
    </row>
    <row r="550" spans="1:10" ht="52.05" customHeight="1">
      <c r="A550" s="233" t="s">
        <v>410</v>
      </c>
      <c r="B550" s="234" t="s">
        <v>1666</v>
      </c>
      <c r="C550" s="233" t="s">
        <v>23</v>
      </c>
      <c r="D550" s="233" t="s">
        <v>1665</v>
      </c>
      <c r="E550" s="232" t="s">
        <v>414</v>
      </c>
      <c r="F550" s="232"/>
      <c r="G550" s="231" t="s">
        <v>25</v>
      </c>
      <c r="H550" s="230">
        <v>1</v>
      </c>
      <c r="I550" s="229">
        <v>0.39</v>
      </c>
      <c r="J550" s="229">
        <v>0.39</v>
      </c>
    </row>
    <row r="551" spans="1:10" ht="52.05" customHeight="1">
      <c r="A551" s="233" t="s">
        <v>410</v>
      </c>
      <c r="B551" s="234" t="s">
        <v>1664</v>
      </c>
      <c r="C551" s="233" t="s">
        <v>23</v>
      </c>
      <c r="D551" s="233" t="s">
        <v>1663</v>
      </c>
      <c r="E551" s="232" t="s">
        <v>414</v>
      </c>
      <c r="F551" s="232"/>
      <c r="G551" s="231" t="s">
        <v>25</v>
      </c>
      <c r="H551" s="230">
        <v>1</v>
      </c>
      <c r="I551" s="229">
        <v>0.7</v>
      </c>
      <c r="J551" s="229">
        <v>0.7</v>
      </c>
    </row>
    <row r="552" spans="1:10" ht="52.05" customHeight="1">
      <c r="A552" s="233" t="s">
        <v>410</v>
      </c>
      <c r="B552" s="234" t="s">
        <v>1670</v>
      </c>
      <c r="C552" s="233" t="s">
        <v>23</v>
      </c>
      <c r="D552" s="233" t="s">
        <v>1669</v>
      </c>
      <c r="E552" s="232" t="s">
        <v>414</v>
      </c>
      <c r="F552" s="232"/>
      <c r="G552" s="231" t="s">
        <v>25</v>
      </c>
      <c r="H552" s="230">
        <v>1</v>
      </c>
      <c r="I552" s="229">
        <v>0.36</v>
      </c>
      <c r="J552" s="229">
        <v>0.36</v>
      </c>
    </row>
    <row r="553" spans="1:10" ht="39" customHeight="1">
      <c r="A553" s="233" t="s">
        <v>410</v>
      </c>
      <c r="B553" s="234" t="s">
        <v>1668</v>
      </c>
      <c r="C553" s="233" t="s">
        <v>23</v>
      </c>
      <c r="D553" s="233" t="s">
        <v>1667</v>
      </c>
      <c r="E553" s="232" t="s">
        <v>414</v>
      </c>
      <c r="F553" s="232"/>
      <c r="G553" s="231" t="s">
        <v>25</v>
      </c>
      <c r="H553" s="230">
        <v>1</v>
      </c>
      <c r="I553" s="229">
        <v>0.04</v>
      </c>
      <c r="J553" s="229">
        <v>0.04</v>
      </c>
    </row>
    <row r="554" spans="1:10" ht="26.4">
      <c r="A554" s="222"/>
      <c r="B554" s="222"/>
      <c r="C554" s="222"/>
      <c r="D554" s="222"/>
      <c r="E554" s="222" t="s">
        <v>403</v>
      </c>
      <c r="F554" s="220">
        <v>0</v>
      </c>
      <c r="G554" s="222" t="s">
        <v>402</v>
      </c>
      <c r="H554" s="220">
        <v>0</v>
      </c>
      <c r="I554" s="222" t="s">
        <v>401</v>
      </c>
      <c r="J554" s="220">
        <v>0</v>
      </c>
    </row>
    <row r="555" spans="1:10" ht="14.4" thickBot="1">
      <c r="A555" s="222"/>
      <c r="B555" s="222"/>
      <c r="C555" s="222"/>
      <c r="D555" s="222"/>
      <c r="E555" s="222" t="s">
        <v>400</v>
      </c>
      <c r="F555" s="220">
        <v>0.28000000000000003</v>
      </c>
      <c r="G555" s="222"/>
      <c r="H555" s="221" t="s">
        <v>399</v>
      </c>
      <c r="I555" s="221"/>
      <c r="J555" s="220">
        <v>1.77</v>
      </c>
    </row>
    <row r="556" spans="1:10" ht="1.05" customHeight="1" thickTop="1">
      <c r="A556" s="217"/>
      <c r="B556" s="217"/>
      <c r="C556" s="217"/>
      <c r="D556" s="217"/>
      <c r="E556" s="217"/>
      <c r="F556" s="217"/>
      <c r="G556" s="217"/>
      <c r="H556" s="217"/>
      <c r="I556" s="217"/>
      <c r="J556" s="217"/>
    </row>
    <row r="557" spans="1:10" ht="18" customHeight="1">
      <c r="A557" s="39"/>
      <c r="B557" s="40" t="s">
        <v>7</v>
      </c>
      <c r="C557" s="39" t="s">
        <v>8</v>
      </c>
      <c r="D557" s="39" t="s">
        <v>9</v>
      </c>
      <c r="E557" s="238" t="s">
        <v>429</v>
      </c>
      <c r="F557" s="238"/>
      <c r="G557" s="41" t="s">
        <v>10</v>
      </c>
      <c r="H557" s="40" t="s">
        <v>11</v>
      </c>
      <c r="I557" s="40" t="s">
        <v>12</v>
      </c>
      <c r="J557" s="40" t="s">
        <v>14</v>
      </c>
    </row>
    <row r="558" spans="1:10" ht="52.05" customHeight="1">
      <c r="A558" s="33" t="s">
        <v>428</v>
      </c>
      <c r="B558" s="34" t="s">
        <v>1670</v>
      </c>
      <c r="C558" s="33" t="s">
        <v>23</v>
      </c>
      <c r="D558" s="33" t="s">
        <v>1669</v>
      </c>
      <c r="E558" s="237" t="s">
        <v>414</v>
      </c>
      <c r="F558" s="237"/>
      <c r="G558" s="35" t="s">
        <v>25</v>
      </c>
      <c r="H558" s="236">
        <v>1</v>
      </c>
      <c r="I558" s="235">
        <v>0.36</v>
      </c>
      <c r="J558" s="235">
        <v>0.36</v>
      </c>
    </row>
    <row r="559" spans="1:10" ht="39" customHeight="1">
      <c r="A559" s="227" t="s">
        <v>406</v>
      </c>
      <c r="B559" s="228" t="s">
        <v>702</v>
      </c>
      <c r="C559" s="227" t="s">
        <v>23</v>
      </c>
      <c r="D559" s="227" t="s">
        <v>701</v>
      </c>
      <c r="E559" s="226" t="s">
        <v>482</v>
      </c>
      <c r="F559" s="226"/>
      <c r="G559" s="225" t="s">
        <v>39</v>
      </c>
      <c r="H559" s="224">
        <v>6.3999999999999997E-5</v>
      </c>
      <c r="I559" s="223">
        <v>5649.95</v>
      </c>
      <c r="J559" s="223">
        <v>0.36</v>
      </c>
    </row>
    <row r="560" spans="1:10" ht="26.4">
      <c r="A560" s="222"/>
      <c r="B560" s="222"/>
      <c r="C560" s="222"/>
      <c r="D560" s="222"/>
      <c r="E560" s="222" t="s">
        <v>403</v>
      </c>
      <c r="F560" s="220">
        <v>0</v>
      </c>
      <c r="G560" s="222" t="s">
        <v>402</v>
      </c>
      <c r="H560" s="220">
        <v>0</v>
      </c>
      <c r="I560" s="222" t="s">
        <v>401</v>
      </c>
      <c r="J560" s="220">
        <v>0</v>
      </c>
    </row>
    <row r="561" spans="1:10" ht="14.4" thickBot="1">
      <c r="A561" s="222"/>
      <c r="B561" s="222"/>
      <c r="C561" s="222"/>
      <c r="D561" s="222"/>
      <c r="E561" s="222" t="s">
        <v>400</v>
      </c>
      <c r="F561" s="220">
        <v>7.0000000000000007E-2</v>
      </c>
      <c r="G561" s="222"/>
      <c r="H561" s="221" t="s">
        <v>399</v>
      </c>
      <c r="I561" s="221"/>
      <c r="J561" s="220">
        <v>0.43</v>
      </c>
    </row>
    <row r="562" spans="1:10" ht="1.05" customHeight="1" thickTop="1">
      <c r="A562" s="217"/>
      <c r="B562" s="217"/>
      <c r="C562" s="217"/>
      <c r="D562" s="217"/>
      <c r="E562" s="217"/>
      <c r="F562" s="217"/>
      <c r="G562" s="217"/>
      <c r="H562" s="217"/>
      <c r="I562" s="217"/>
      <c r="J562" s="217"/>
    </row>
    <row r="563" spans="1:10" ht="18" customHeight="1">
      <c r="A563" s="39"/>
      <c r="B563" s="40" t="s">
        <v>7</v>
      </c>
      <c r="C563" s="39" t="s">
        <v>8</v>
      </c>
      <c r="D563" s="39" t="s">
        <v>9</v>
      </c>
      <c r="E563" s="238" t="s">
        <v>429</v>
      </c>
      <c r="F563" s="238"/>
      <c r="G563" s="41" t="s">
        <v>10</v>
      </c>
      <c r="H563" s="40" t="s">
        <v>11</v>
      </c>
      <c r="I563" s="40" t="s">
        <v>12</v>
      </c>
      <c r="J563" s="40" t="s">
        <v>14</v>
      </c>
    </row>
    <row r="564" spans="1:10" ht="39" customHeight="1">
      <c r="A564" s="33" t="s">
        <v>428</v>
      </c>
      <c r="B564" s="34" t="s">
        <v>1668</v>
      </c>
      <c r="C564" s="33" t="s">
        <v>23</v>
      </c>
      <c r="D564" s="33" t="s">
        <v>1667</v>
      </c>
      <c r="E564" s="237" t="s">
        <v>414</v>
      </c>
      <c r="F564" s="237"/>
      <c r="G564" s="35" t="s">
        <v>25</v>
      </c>
      <c r="H564" s="236">
        <v>1</v>
      </c>
      <c r="I564" s="235">
        <v>0.04</v>
      </c>
      <c r="J564" s="235">
        <v>0.04</v>
      </c>
    </row>
    <row r="565" spans="1:10" ht="39" customHeight="1">
      <c r="A565" s="227" t="s">
        <v>406</v>
      </c>
      <c r="B565" s="228" t="s">
        <v>702</v>
      </c>
      <c r="C565" s="227" t="s">
        <v>23</v>
      </c>
      <c r="D565" s="227" t="s">
        <v>701</v>
      </c>
      <c r="E565" s="226" t="s">
        <v>482</v>
      </c>
      <c r="F565" s="226"/>
      <c r="G565" s="225" t="s">
        <v>39</v>
      </c>
      <c r="H565" s="224">
        <v>7.6000000000000001E-6</v>
      </c>
      <c r="I565" s="223">
        <v>5649.95</v>
      </c>
      <c r="J565" s="223">
        <v>0.04</v>
      </c>
    </row>
    <row r="566" spans="1:10" ht="26.4">
      <c r="A566" s="222"/>
      <c r="B566" s="222"/>
      <c r="C566" s="222"/>
      <c r="D566" s="222"/>
      <c r="E566" s="222" t="s">
        <v>403</v>
      </c>
      <c r="F566" s="220">
        <v>0</v>
      </c>
      <c r="G566" s="222" t="s">
        <v>402</v>
      </c>
      <c r="H566" s="220">
        <v>0</v>
      </c>
      <c r="I566" s="222" t="s">
        <v>401</v>
      </c>
      <c r="J566" s="220">
        <v>0</v>
      </c>
    </row>
    <row r="567" spans="1:10" ht="14.4" thickBot="1">
      <c r="A567" s="222"/>
      <c r="B567" s="222"/>
      <c r="C567" s="222"/>
      <c r="D567" s="222"/>
      <c r="E567" s="222" t="s">
        <v>400</v>
      </c>
      <c r="F567" s="220">
        <v>0</v>
      </c>
      <c r="G567" s="222"/>
      <c r="H567" s="221" t="s">
        <v>399</v>
      </c>
      <c r="I567" s="221"/>
      <c r="J567" s="220">
        <v>0.04</v>
      </c>
    </row>
    <row r="568" spans="1:10" ht="1.05" customHeight="1" thickTop="1">
      <c r="A568" s="217"/>
      <c r="B568" s="217"/>
      <c r="C568" s="217"/>
      <c r="D568" s="217"/>
      <c r="E568" s="217"/>
      <c r="F568" s="217"/>
      <c r="G568" s="217"/>
      <c r="H568" s="217"/>
      <c r="I568" s="217"/>
      <c r="J568" s="217"/>
    </row>
    <row r="569" spans="1:10" ht="18" customHeight="1">
      <c r="A569" s="39"/>
      <c r="B569" s="40" t="s">
        <v>7</v>
      </c>
      <c r="C569" s="39" t="s">
        <v>8</v>
      </c>
      <c r="D569" s="39" t="s">
        <v>9</v>
      </c>
      <c r="E569" s="238" t="s">
        <v>429</v>
      </c>
      <c r="F569" s="238"/>
      <c r="G569" s="41" t="s">
        <v>10</v>
      </c>
      <c r="H569" s="40" t="s">
        <v>11</v>
      </c>
      <c r="I569" s="40" t="s">
        <v>12</v>
      </c>
      <c r="J569" s="40" t="s">
        <v>14</v>
      </c>
    </row>
    <row r="570" spans="1:10" ht="52.05" customHeight="1">
      <c r="A570" s="33" t="s">
        <v>428</v>
      </c>
      <c r="B570" s="34" t="s">
        <v>1666</v>
      </c>
      <c r="C570" s="33" t="s">
        <v>23</v>
      </c>
      <c r="D570" s="33" t="s">
        <v>1665</v>
      </c>
      <c r="E570" s="237" t="s">
        <v>414</v>
      </c>
      <c r="F570" s="237"/>
      <c r="G570" s="35" t="s">
        <v>25</v>
      </c>
      <c r="H570" s="236">
        <v>1</v>
      </c>
      <c r="I570" s="235">
        <v>0.39</v>
      </c>
      <c r="J570" s="235">
        <v>0.39</v>
      </c>
    </row>
    <row r="571" spans="1:10" ht="39" customHeight="1">
      <c r="A571" s="227" t="s">
        <v>406</v>
      </c>
      <c r="B571" s="228" t="s">
        <v>702</v>
      </c>
      <c r="C571" s="227" t="s">
        <v>23</v>
      </c>
      <c r="D571" s="227" t="s">
        <v>701</v>
      </c>
      <c r="E571" s="226" t="s">
        <v>482</v>
      </c>
      <c r="F571" s="226"/>
      <c r="G571" s="225" t="s">
        <v>39</v>
      </c>
      <c r="H571" s="224">
        <v>6.9999999999999994E-5</v>
      </c>
      <c r="I571" s="223">
        <v>5649.95</v>
      </c>
      <c r="J571" s="223">
        <v>0.39</v>
      </c>
    </row>
    <row r="572" spans="1:10" ht="26.4">
      <c r="A572" s="222"/>
      <c r="B572" s="222"/>
      <c r="C572" s="222"/>
      <c r="D572" s="222"/>
      <c r="E572" s="222" t="s">
        <v>403</v>
      </c>
      <c r="F572" s="220">
        <v>0</v>
      </c>
      <c r="G572" s="222" t="s">
        <v>402</v>
      </c>
      <c r="H572" s="220">
        <v>0</v>
      </c>
      <c r="I572" s="222" t="s">
        <v>401</v>
      </c>
      <c r="J572" s="220">
        <v>0</v>
      </c>
    </row>
    <row r="573" spans="1:10" ht="14.4" thickBot="1">
      <c r="A573" s="222"/>
      <c r="B573" s="222"/>
      <c r="C573" s="222"/>
      <c r="D573" s="222"/>
      <c r="E573" s="222" t="s">
        <v>400</v>
      </c>
      <c r="F573" s="220">
        <v>0.08</v>
      </c>
      <c r="G573" s="222"/>
      <c r="H573" s="221" t="s">
        <v>399</v>
      </c>
      <c r="I573" s="221"/>
      <c r="J573" s="220">
        <v>0.47</v>
      </c>
    </row>
    <row r="574" spans="1:10" ht="1.05" customHeight="1" thickTop="1">
      <c r="A574" s="217"/>
      <c r="B574" s="217"/>
      <c r="C574" s="217"/>
      <c r="D574" s="217"/>
      <c r="E574" s="217"/>
      <c r="F574" s="217"/>
      <c r="G574" s="217"/>
      <c r="H574" s="217"/>
      <c r="I574" s="217"/>
      <c r="J574" s="217"/>
    </row>
    <row r="575" spans="1:10" ht="18" customHeight="1">
      <c r="A575" s="39"/>
      <c r="B575" s="40" t="s">
        <v>7</v>
      </c>
      <c r="C575" s="39" t="s">
        <v>8</v>
      </c>
      <c r="D575" s="39" t="s">
        <v>9</v>
      </c>
      <c r="E575" s="238" t="s">
        <v>429</v>
      </c>
      <c r="F575" s="238"/>
      <c r="G575" s="41" t="s">
        <v>10</v>
      </c>
      <c r="H575" s="40" t="s">
        <v>11</v>
      </c>
      <c r="I575" s="40" t="s">
        <v>12</v>
      </c>
      <c r="J575" s="40" t="s">
        <v>14</v>
      </c>
    </row>
    <row r="576" spans="1:10" ht="52.05" customHeight="1">
      <c r="A576" s="33" t="s">
        <v>428</v>
      </c>
      <c r="B576" s="34" t="s">
        <v>1664</v>
      </c>
      <c r="C576" s="33" t="s">
        <v>23</v>
      </c>
      <c r="D576" s="33" t="s">
        <v>1663</v>
      </c>
      <c r="E576" s="237" t="s">
        <v>414</v>
      </c>
      <c r="F576" s="237"/>
      <c r="G576" s="35" t="s">
        <v>25</v>
      </c>
      <c r="H576" s="236">
        <v>1</v>
      </c>
      <c r="I576" s="235">
        <v>0.7</v>
      </c>
      <c r="J576" s="235">
        <v>0.7</v>
      </c>
    </row>
    <row r="577" spans="1:10" ht="25.95" customHeight="1">
      <c r="A577" s="227" t="s">
        <v>406</v>
      </c>
      <c r="B577" s="228" t="s">
        <v>765</v>
      </c>
      <c r="C577" s="227" t="s">
        <v>23</v>
      </c>
      <c r="D577" s="227" t="s">
        <v>764</v>
      </c>
      <c r="E577" s="226" t="s">
        <v>404</v>
      </c>
      <c r="F577" s="226"/>
      <c r="G577" s="225" t="s">
        <v>763</v>
      </c>
      <c r="H577" s="224">
        <v>1.25</v>
      </c>
      <c r="I577" s="223">
        <v>0.56000000000000005</v>
      </c>
      <c r="J577" s="223">
        <v>0.7</v>
      </c>
    </row>
    <row r="578" spans="1:10" ht="26.4">
      <c r="A578" s="222"/>
      <c r="B578" s="222"/>
      <c r="C578" s="222"/>
      <c r="D578" s="222"/>
      <c r="E578" s="222" t="s">
        <v>403</v>
      </c>
      <c r="F578" s="220">
        <v>0</v>
      </c>
      <c r="G578" s="222" t="s">
        <v>402</v>
      </c>
      <c r="H578" s="220">
        <v>0</v>
      </c>
      <c r="I578" s="222" t="s">
        <v>401</v>
      </c>
      <c r="J578" s="220">
        <v>0</v>
      </c>
    </row>
    <row r="579" spans="1:10" ht="14.4" thickBot="1">
      <c r="A579" s="222"/>
      <c r="B579" s="222"/>
      <c r="C579" s="222"/>
      <c r="D579" s="222"/>
      <c r="E579" s="222" t="s">
        <v>400</v>
      </c>
      <c r="F579" s="220">
        <v>0.13</v>
      </c>
      <c r="G579" s="222"/>
      <c r="H579" s="221" t="s">
        <v>399</v>
      </c>
      <c r="I579" s="221"/>
      <c r="J579" s="220">
        <v>0.83</v>
      </c>
    </row>
    <row r="580" spans="1:10" ht="1.05" customHeight="1" thickTop="1">
      <c r="A580" s="217"/>
      <c r="B580" s="217"/>
      <c r="C580" s="217"/>
      <c r="D580" s="217"/>
      <c r="E580" s="217"/>
      <c r="F580" s="217"/>
      <c r="G580" s="217"/>
      <c r="H580" s="217"/>
      <c r="I580" s="217"/>
      <c r="J580" s="217"/>
    </row>
    <row r="581" spans="1:10" ht="18" customHeight="1">
      <c r="A581" s="39"/>
      <c r="B581" s="40" t="s">
        <v>7</v>
      </c>
      <c r="C581" s="39" t="s">
        <v>8</v>
      </c>
      <c r="D581" s="39" t="s">
        <v>9</v>
      </c>
      <c r="E581" s="238" t="s">
        <v>429</v>
      </c>
      <c r="F581" s="238"/>
      <c r="G581" s="41" t="s">
        <v>10</v>
      </c>
      <c r="H581" s="40" t="s">
        <v>11</v>
      </c>
      <c r="I581" s="40" t="s">
        <v>12</v>
      </c>
      <c r="J581" s="40" t="s">
        <v>14</v>
      </c>
    </row>
    <row r="582" spans="1:10" ht="39" customHeight="1">
      <c r="A582" s="33" t="s">
        <v>428</v>
      </c>
      <c r="B582" s="34" t="s">
        <v>409</v>
      </c>
      <c r="C582" s="33" t="s">
        <v>23</v>
      </c>
      <c r="D582" s="33" t="s">
        <v>408</v>
      </c>
      <c r="E582" s="237" t="s">
        <v>407</v>
      </c>
      <c r="F582" s="237"/>
      <c r="G582" s="35" t="s">
        <v>55</v>
      </c>
      <c r="H582" s="236">
        <v>1</v>
      </c>
      <c r="I582" s="235">
        <v>15.91</v>
      </c>
      <c r="J582" s="235">
        <v>15.91</v>
      </c>
    </row>
    <row r="583" spans="1:10" ht="24" customHeight="1">
      <c r="A583" s="233" t="s">
        <v>410</v>
      </c>
      <c r="B583" s="234" t="s">
        <v>426</v>
      </c>
      <c r="C583" s="233" t="s">
        <v>23</v>
      </c>
      <c r="D583" s="233" t="s">
        <v>425</v>
      </c>
      <c r="E583" s="232" t="s">
        <v>411</v>
      </c>
      <c r="F583" s="232"/>
      <c r="G583" s="231" t="s">
        <v>25</v>
      </c>
      <c r="H583" s="230">
        <v>7.6999999999999999E-2</v>
      </c>
      <c r="I583" s="229">
        <v>23.81</v>
      </c>
      <c r="J583" s="229">
        <v>1.83</v>
      </c>
    </row>
    <row r="584" spans="1:10" ht="25.95" customHeight="1">
      <c r="A584" s="233" t="s">
        <v>410</v>
      </c>
      <c r="B584" s="234" t="s">
        <v>422</v>
      </c>
      <c r="C584" s="233" t="s">
        <v>23</v>
      </c>
      <c r="D584" s="233" t="s">
        <v>421</v>
      </c>
      <c r="E584" s="232" t="s">
        <v>411</v>
      </c>
      <c r="F584" s="232"/>
      <c r="G584" s="231" t="s">
        <v>25</v>
      </c>
      <c r="H584" s="230">
        <v>7.6999999999999999E-2</v>
      </c>
      <c r="I584" s="229">
        <v>18.59</v>
      </c>
      <c r="J584" s="229">
        <v>1.43</v>
      </c>
    </row>
    <row r="585" spans="1:10" ht="52.05" customHeight="1">
      <c r="A585" s="227" t="s">
        <v>406</v>
      </c>
      <c r="B585" s="228" t="s">
        <v>980</v>
      </c>
      <c r="C585" s="227" t="s">
        <v>23</v>
      </c>
      <c r="D585" s="227" t="s">
        <v>979</v>
      </c>
      <c r="E585" s="226" t="s">
        <v>404</v>
      </c>
      <c r="F585" s="226"/>
      <c r="G585" s="225" t="s">
        <v>55</v>
      </c>
      <c r="H585" s="224">
        <v>1.19</v>
      </c>
      <c r="I585" s="223">
        <v>10.61</v>
      </c>
      <c r="J585" s="223">
        <v>12.62</v>
      </c>
    </row>
    <row r="586" spans="1:10" ht="25.95" customHeight="1">
      <c r="A586" s="227" t="s">
        <v>406</v>
      </c>
      <c r="B586" s="228" t="s">
        <v>494</v>
      </c>
      <c r="C586" s="227" t="s">
        <v>23</v>
      </c>
      <c r="D586" s="227" t="s">
        <v>493</v>
      </c>
      <c r="E586" s="226" t="s">
        <v>404</v>
      </c>
      <c r="F586" s="226"/>
      <c r="G586" s="225" t="s">
        <v>39</v>
      </c>
      <c r="H586" s="224">
        <v>8.9999999999999993E-3</v>
      </c>
      <c r="I586" s="223">
        <v>4.3600000000000003</v>
      </c>
      <c r="J586" s="223">
        <v>0.03</v>
      </c>
    </row>
    <row r="587" spans="1:10" ht="26.4">
      <c r="A587" s="222"/>
      <c r="B587" s="222"/>
      <c r="C587" s="222"/>
      <c r="D587" s="222"/>
      <c r="E587" s="222" t="s">
        <v>403</v>
      </c>
      <c r="F587" s="220">
        <v>2.1800000000000002</v>
      </c>
      <c r="G587" s="222" t="s">
        <v>402</v>
      </c>
      <c r="H587" s="220">
        <v>0</v>
      </c>
      <c r="I587" s="222" t="s">
        <v>401</v>
      </c>
      <c r="J587" s="220">
        <v>2.1800000000000002</v>
      </c>
    </row>
    <row r="588" spans="1:10" ht="14.4" thickBot="1">
      <c r="A588" s="222"/>
      <c r="B588" s="222"/>
      <c r="C588" s="222"/>
      <c r="D588" s="222"/>
      <c r="E588" s="222" t="s">
        <v>400</v>
      </c>
      <c r="F588" s="220">
        <v>3.32</v>
      </c>
      <c r="G588" s="222"/>
      <c r="H588" s="221" t="s">
        <v>399</v>
      </c>
      <c r="I588" s="221"/>
      <c r="J588" s="220">
        <v>19.23</v>
      </c>
    </row>
    <row r="589" spans="1:10" ht="1.05" customHeight="1" thickTop="1">
      <c r="A589" s="217"/>
      <c r="B589" s="217"/>
      <c r="C589" s="217"/>
      <c r="D589" s="217"/>
      <c r="E589" s="217"/>
      <c r="F589" s="217"/>
      <c r="G589" s="217"/>
      <c r="H589" s="217"/>
      <c r="I589" s="217"/>
      <c r="J589" s="217"/>
    </row>
    <row r="590" spans="1:10" ht="18" customHeight="1">
      <c r="A590" s="39"/>
      <c r="B590" s="40" t="s">
        <v>7</v>
      </c>
      <c r="C590" s="39" t="s">
        <v>8</v>
      </c>
      <c r="D590" s="39" t="s">
        <v>9</v>
      </c>
      <c r="E590" s="238" t="s">
        <v>429</v>
      </c>
      <c r="F590" s="238"/>
      <c r="G590" s="41" t="s">
        <v>10</v>
      </c>
      <c r="H590" s="40" t="s">
        <v>11</v>
      </c>
      <c r="I590" s="40" t="s">
        <v>12</v>
      </c>
      <c r="J590" s="40" t="s">
        <v>14</v>
      </c>
    </row>
    <row r="591" spans="1:10" ht="24" customHeight="1">
      <c r="A591" s="33" t="s">
        <v>428</v>
      </c>
      <c r="B591" s="34" t="s">
        <v>653</v>
      </c>
      <c r="C591" s="33" t="s">
        <v>23</v>
      </c>
      <c r="D591" s="33" t="s">
        <v>652</v>
      </c>
      <c r="E591" s="237" t="s">
        <v>411</v>
      </c>
      <c r="F591" s="237"/>
      <c r="G591" s="35" t="s">
        <v>25</v>
      </c>
      <c r="H591" s="236">
        <v>1</v>
      </c>
      <c r="I591" s="235">
        <v>23.33</v>
      </c>
      <c r="J591" s="235">
        <v>23.33</v>
      </c>
    </row>
    <row r="592" spans="1:10" ht="25.95" customHeight="1">
      <c r="A592" s="233" t="s">
        <v>410</v>
      </c>
      <c r="B592" s="234" t="s">
        <v>1636</v>
      </c>
      <c r="C592" s="233" t="s">
        <v>23</v>
      </c>
      <c r="D592" s="233" t="s">
        <v>1635</v>
      </c>
      <c r="E592" s="232" t="s">
        <v>411</v>
      </c>
      <c r="F592" s="232"/>
      <c r="G592" s="231" t="s">
        <v>25</v>
      </c>
      <c r="H592" s="230">
        <v>1</v>
      </c>
      <c r="I592" s="229">
        <v>0.15</v>
      </c>
      <c r="J592" s="229">
        <v>0.15</v>
      </c>
    </row>
    <row r="593" spans="1:10" ht="24" customHeight="1">
      <c r="A593" s="227" t="s">
        <v>406</v>
      </c>
      <c r="B593" s="228" t="s">
        <v>1239</v>
      </c>
      <c r="C593" s="227" t="s">
        <v>23</v>
      </c>
      <c r="D593" s="227" t="s">
        <v>1238</v>
      </c>
      <c r="E593" s="226" t="s">
        <v>665</v>
      </c>
      <c r="F593" s="226"/>
      <c r="G593" s="225" t="s">
        <v>25</v>
      </c>
      <c r="H593" s="224">
        <v>1</v>
      </c>
      <c r="I593" s="223">
        <v>2.85</v>
      </c>
      <c r="J593" s="223">
        <v>2.85</v>
      </c>
    </row>
    <row r="594" spans="1:10" ht="24" customHeight="1">
      <c r="A594" s="227" t="s">
        <v>406</v>
      </c>
      <c r="B594" s="228" t="s">
        <v>849</v>
      </c>
      <c r="C594" s="227" t="s">
        <v>23</v>
      </c>
      <c r="D594" s="227" t="s">
        <v>848</v>
      </c>
      <c r="E594" s="226" t="s">
        <v>477</v>
      </c>
      <c r="F594" s="226"/>
      <c r="G594" s="225" t="s">
        <v>25</v>
      </c>
      <c r="H594" s="224">
        <v>1</v>
      </c>
      <c r="I594" s="223">
        <v>16.39</v>
      </c>
      <c r="J594" s="223">
        <v>16.39</v>
      </c>
    </row>
    <row r="595" spans="1:10" ht="25.95" customHeight="1">
      <c r="A595" s="227" t="s">
        <v>406</v>
      </c>
      <c r="B595" s="228" t="s">
        <v>736</v>
      </c>
      <c r="C595" s="227" t="s">
        <v>23</v>
      </c>
      <c r="D595" s="227" t="s">
        <v>735</v>
      </c>
      <c r="E595" s="226" t="s">
        <v>482</v>
      </c>
      <c r="F595" s="226"/>
      <c r="G595" s="225" t="s">
        <v>25</v>
      </c>
      <c r="H595" s="224">
        <v>1</v>
      </c>
      <c r="I595" s="223">
        <v>1.26</v>
      </c>
      <c r="J595" s="223">
        <v>1.26</v>
      </c>
    </row>
    <row r="596" spans="1:10" ht="24" customHeight="1">
      <c r="A596" s="227" t="s">
        <v>406</v>
      </c>
      <c r="B596" s="228" t="s">
        <v>667</v>
      </c>
      <c r="C596" s="227" t="s">
        <v>23</v>
      </c>
      <c r="D596" s="227" t="s">
        <v>666</v>
      </c>
      <c r="E596" s="226" t="s">
        <v>665</v>
      </c>
      <c r="F596" s="226"/>
      <c r="G596" s="225" t="s">
        <v>25</v>
      </c>
      <c r="H596" s="224">
        <v>1</v>
      </c>
      <c r="I596" s="223">
        <v>0.81</v>
      </c>
      <c r="J596" s="223">
        <v>0.81</v>
      </c>
    </row>
    <row r="597" spans="1:10" ht="25.95" customHeight="1">
      <c r="A597" s="227" t="s">
        <v>406</v>
      </c>
      <c r="B597" s="228" t="s">
        <v>725</v>
      </c>
      <c r="C597" s="227" t="s">
        <v>23</v>
      </c>
      <c r="D597" s="227" t="s">
        <v>724</v>
      </c>
      <c r="E597" s="226" t="s">
        <v>482</v>
      </c>
      <c r="F597" s="226"/>
      <c r="G597" s="225" t="s">
        <v>25</v>
      </c>
      <c r="H597" s="224">
        <v>1</v>
      </c>
      <c r="I597" s="223">
        <v>0.45</v>
      </c>
      <c r="J597" s="223">
        <v>0.45</v>
      </c>
    </row>
    <row r="598" spans="1:10" ht="24" customHeight="1">
      <c r="A598" s="227" t="s">
        <v>406</v>
      </c>
      <c r="B598" s="228" t="s">
        <v>660</v>
      </c>
      <c r="C598" s="227" t="s">
        <v>23</v>
      </c>
      <c r="D598" s="227" t="s">
        <v>659</v>
      </c>
      <c r="E598" s="226" t="s">
        <v>658</v>
      </c>
      <c r="F598" s="226"/>
      <c r="G598" s="225" t="s">
        <v>25</v>
      </c>
      <c r="H598" s="224">
        <v>1</v>
      </c>
      <c r="I598" s="223">
        <v>0.06</v>
      </c>
      <c r="J598" s="223">
        <v>0.06</v>
      </c>
    </row>
    <row r="599" spans="1:10" ht="24" customHeight="1">
      <c r="A599" s="227" t="s">
        <v>406</v>
      </c>
      <c r="B599" s="228" t="s">
        <v>1207</v>
      </c>
      <c r="C599" s="227" t="s">
        <v>23</v>
      </c>
      <c r="D599" s="227" t="s">
        <v>1206</v>
      </c>
      <c r="E599" s="226" t="s">
        <v>689</v>
      </c>
      <c r="F599" s="226"/>
      <c r="G599" s="225" t="s">
        <v>25</v>
      </c>
      <c r="H599" s="224">
        <v>1</v>
      </c>
      <c r="I599" s="223">
        <v>1.36</v>
      </c>
      <c r="J599" s="223">
        <v>1.36</v>
      </c>
    </row>
    <row r="600" spans="1:10" ht="26.4">
      <c r="A600" s="222"/>
      <c r="B600" s="222"/>
      <c r="C600" s="222"/>
      <c r="D600" s="222"/>
      <c r="E600" s="222" t="s">
        <v>403</v>
      </c>
      <c r="F600" s="220">
        <v>16.54</v>
      </c>
      <c r="G600" s="222" t="s">
        <v>402</v>
      </c>
      <c r="H600" s="220">
        <v>0</v>
      </c>
      <c r="I600" s="222" t="s">
        <v>401</v>
      </c>
      <c r="J600" s="220">
        <v>16.54</v>
      </c>
    </row>
    <row r="601" spans="1:10" ht="14.4" thickBot="1">
      <c r="A601" s="222"/>
      <c r="B601" s="222"/>
      <c r="C601" s="222"/>
      <c r="D601" s="222"/>
      <c r="E601" s="222" t="s">
        <v>400</v>
      </c>
      <c r="F601" s="220">
        <v>5.03</v>
      </c>
      <c r="G601" s="222"/>
      <c r="H601" s="221" t="s">
        <v>399</v>
      </c>
      <c r="I601" s="221"/>
      <c r="J601" s="220">
        <v>28.36</v>
      </c>
    </row>
    <row r="602" spans="1:10" ht="1.05" customHeight="1" thickTop="1">
      <c r="A602" s="217"/>
      <c r="B602" s="217"/>
      <c r="C602" s="217"/>
      <c r="D602" s="217"/>
      <c r="E602" s="217"/>
      <c r="F602" s="217"/>
      <c r="G602" s="217"/>
      <c r="H602" s="217"/>
      <c r="I602" s="217"/>
      <c r="J602" s="217"/>
    </row>
    <row r="603" spans="1:10" ht="18" customHeight="1">
      <c r="A603" s="39"/>
      <c r="B603" s="40" t="s">
        <v>7</v>
      </c>
      <c r="C603" s="39" t="s">
        <v>8</v>
      </c>
      <c r="D603" s="39" t="s">
        <v>9</v>
      </c>
      <c r="E603" s="238" t="s">
        <v>429</v>
      </c>
      <c r="F603" s="238"/>
      <c r="G603" s="41" t="s">
        <v>10</v>
      </c>
      <c r="H603" s="40" t="s">
        <v>11</v>
      </c>
      <c r="I603" s="40" t="s">
        <v>12</v>
      </c>
      <c r="J603" s="40" t="s">
        <v>14</v>
      </c>
    </row>
    <row r="604" spans="1:10" ht="39" customHeight="1">
      <c r="A604" s="33" t="s">
        <v>428</v>
      </c>
      <c r="B604" s="34" t="s">
        <v>592</v>
      </c>
      <c r="C604" s="33" t="s">
        <v>23</v>
      </c>
      <c r="D604" s="33" t="s">
        <v>591</v>
      </c>
      <c r="E604" s="237" t="s">
        <v>414</v>
      </c>
      <c r="F604" s="237"/>
      <c r="G604" s="35" t="s">
        <v>590</v>
      </c>
      <c r="H604" s="236">
        <v>1</v>
      </c>
      <c r="I604" s="235">
        <v>19.27</v>
      </c>
      <c r="J604" s="235">
        <v>19.27</v>
      </c>
    </row>
    <row r="605" spans="1:10" ht="39" customHeight="1">
      <c r="A605" s="233" t="s">
        <v>410</v>
      </c>
      <c r="B605" s="234" t="s">
        <v>1660</v>
      </c>
      <c r="C605" s="233" t="s">
        <v>23</v>
      </c>
      <c r="D605" s="233" t="s">
        <v>1659</v>
      </c>
      <c r="E605" s="232" t="s">
        <v>414</v>
      </c>
      <c r="F605" s="232"/>
      <c r="G605" s="231" t="s">
        <v>25</v>
      </c>
      <c r="H605" s="230">
        <v>1</v>
      </c>
      <c r="I605" s="229">
        <v>0.1</v>
      </c>
      <c r="J605" s="229">
        <v>0.1</v>
      </c>
    </row>
    <row r="606" spans="1:10" ht="39" customHeight="1">
      <c r="A606" s="233" t="s">
        <v>410</v>
      </c>
      <c r="B606" s="234" t="s">
        <v>1662</v>
      </c>
      <c r="C606" s="233" t="s">
        <v>23</v>
      </c>
      <c r="D606" s="233" t="s">
        <v>1661</v>
      </c>
      <c r="E606" s="232" t="s">
        <v>414</v>
      </c>
      <c r="F606" s="232"/>
      <c r="G606" s="231" t="s">
        <v>25</v>
      </c>
      <c r="H606" s="230">
        <v>1</v>
      </c>
      <c r="I606" s="229">
        <v>0.76</v>
      </c>
      <c r="J606" s="229">
        <v>0.76</v>
      </c>
    </row>
    <row r="607" spans="1:10" ht="25.95" customHeight="1">
      <c r="A607" s="233" t="s">
        <v>410</v>
      </c>
      <c r="B607" s="234" t="s">
        <v>1618</v>
      </c>
      <c r="C607" s="233" t="s">
        <v>23</v>
      </c>
      <c r="D607" s="233" t="s">
        <v>1617</v>
      </c>
      <c r="E607" s="232" t="s">
        <v>411</v>
      </c>
      <c r="F607" s="232"/>
      <c r="G607" s="231" t="s">
        <v>25</v>
      </c>
      <c r="H607" s="230">
        <v>1</v>
      </c>
      <c r="I607" s="229">
        <v>18.41</v>
      </c>
      <c r="J607" s="229">
        <v>18.41</v>
      </c>
    </row>
    <row r="608" spans="1:10" ht="26.4">
      <c r="A608" s="222"/>
      <c r="B608" s="222"/>
      <c r="C608" s="222"/>
      <c r="D608" s="222"/>
      <c r="E608" s="222" t="s">
        <v>403</v>
      </c>
      <c r="F608" s="220">
        <v>12.56</v>
      </c>
      <c r="G608" s="222" t="s">
        <v>402</v>
      </c>
      <c r="H608" s="220">
        <v>0</v>
      </c>
      <c r="I608" s="222" t="s">
        <v>401</v>
      </c>
      <c r="J608" s="220">
        <v>12.56</v>
      </c>
    </row>
    <row r="609" spans="1:10" ht="14.4" thickBot="1">
      <c r="A609" s="222"/>
      <c r="B609" s="222"/>
      <c r="C609" s="222"/>
      <c r="D609" s="222"/>
      <c r="E609" s="222" t="s">
        <v>400</v>
      </c>
      <c r="F609" s="220">
        <v>3.88</v>
      </c>
      <c r="G609" s="222"/>
      <c r="H609" s="221" t="s">
        <v>399</v>
      </c>
      <c r="I609" s="221"/>
      <c r="J609" s="220">
        <v>23.15</v>
      </c>
    </row>
    <row r="610" spans="1:10" ht="1.05" customHeight="1" thickTop="1">
      <c r="A610" s="217"/>
      <c r="B610" s="217"/>
      <c r="C610" s="217"/>
      <c r="D610" s="217"/>
      <c r="E610" s="217"/>
      <c r="F610" s="217"/>
      <c r="G610" s="217"/>
      <c r="H610" s="217"/>
      <c r="I610" s="217"/>
      <c r="J610" s="217"/>
    </row>
    <row r="611" spans="1:10" ht="18" customHeight="1">
      <c r="A611" s="39"/>
      <c r="B611" s="40" t="s">
        <v>7</v>
      </c>
      <c r="C611" s="39" t="s">
        <v>8</v>
      </c>
      <c r="D611" s="39" t="s">
        <v>9</v>
      </c>
      <c r="E611" s="238" t="s">
        <v>429</v>
      </c>
      <c r="F611" s="238"/>
      <c r="G611" s="41" t="s">
        <v>10</v>
      </c>
      <c r="H611" s="40" t="s">
        <v>11</v>
      </c>
      <c r="I611" s="40" t="s">
        <v>12</v>
      </c>
      <c r="J611" s="40" t="s">
        <v>14</v>
      </c>
    </row>
    <row r="612" spans="1:10" ht="39" customHeight="1">
      <c r="A612" s="33" t="s">
        <v>428</v>
      </c>
      <c r="B612" s="34" t="s">
        <v>589</v>
      </c>
      <c r="C612" s="33" t="s">
        <v>23</v>
      </c>
      <c r="D612" s="33" t="s">
        <v>588</v>
      </c>
      <c r="E612" s="237" t="s">
        <v>414</v>
      </c>
      <c r="F612" s="237"/>
      <c r="G612" s="35" t="s">
        <v>587</v>
      </c>
      <c r="H612" s="236">
        <v>1</v>
      </c>
      <c r="I612" s="235">
        <v>25.41</v>
      </c>
      <c r="J612" s="235">
        <v>25.41</v>
      </c>
    </row>
    <row r="613" spans="1:10" ht="39" customHeight="1">
      <c r="A613" s="233" t="s">
        <v>410</v>
      </c>
      <c r="B613" s="234" t="s">
        <v>1660</v>
      </c>
      <c r="C613" s="233" t="s">
        <v>23</v>
      </c>
      <c r="D613" s="233" t="s">
        <v>1659</v>
      </c>
      <c r="E613" s="232" t="s">
        <v>414</v>
      </c>
      <c r="F613" s="232"/>
      <c r="G613" s="231" t="s">
        <v>25</v>
      </c>
      <c r="H613" s="230">
        <v>1</v>
      </c>
      <c r="I613" s="229">
        <v>0.1</v>
      </c>
      <c r="J613" s="229">
        <v>0.1</v>
      </c>
    </row>
    <row r="614" spans="1:10" ht="39" customHeight="1">
      <c r="A614" s="233" t="s">
        <v>410</v>
      </c>
      <c r="B614" s="234" t="s">
        <v>1656</v>
      </c>
      <c r="C614" s="233" t="s">
        <v>23</v>
      </c>
      <c r="D614" s="233" t="s">
        <v>1655</v>
      </c>
      <c r="E614" s="232" t="s">
        <v>414</v>
      </c>
      <c r="F614" s="232"/>
      <c r="G614" s="231" t="s">
        <v>25</v>
      </c>
      <c r="H614" s="230">
        <v>1</v>
      </c>
      <c r="I614" s="229">
        <v>5.19</v>
      </c>
      <c r="J614" s="229">
        <v>5.19</v>
      </c>
    </row>
    <row r="615" spans="1:10" ht="39" customHeight="1">
      <c r="A615" s="233" t="s">
        <v>410</v>
      </c>
      <c r="B615" s="234" t="s">
        <v>1662</v>
      </c>
      <c r="C615" s="233" t="s">
        <v>23</v>
      </c>
      <c r="D615" s="233" t="s">
        <v>1661</v>
      </c>
      <c r="E615" s="232" t="s">
        <v>414</v>
      </c>
      <c r="F615" s="232"/>
      <c r="G615" s="231" t="s">
        <v>25</v>
      </c>
      <c r="H615" s="230">
        <v>1</v>
      </c>
      <c r="I615" s="229">
        <v>0.76</v>
      </c>
      <c r="J615" s="229">
        <v>0.76</v>
      </c>
    </row>
    <row r="616" spans="1:10" ht="39" customHeight="1">
      <c r="A616" s="233" t="s">
        <v>410</v>
      </c>
      <c r="B616" s="234" t="s">
        <v>1658</v>
      </c>
      <c r="C616" s="233" t="s">
        <v>23</v>
      </c>
      <c r="D616" s="233" t="s">
        <v>1657</v>
      </c>
      <c r="E616" s="232" t="s">
        <v>414</v>
      </c>
      <c r="F616" s="232"/>
      <c r="G616" s="231" t="s">
        <v>25</v>
      </c>
      <c r="H616" s="230">
        <v>1</v>
      </c>
      <c r="I616" s="229">
        <v>0.95</v>
      </c>
      <c r="J616" s="229">
        <v>0.95</v>
      </c>
    </row>
    <row r="617" spans="1:10" ht="25.95" customHeight="1">
      <c r="A617" s="233" t="s">
        <v>410</v>
      </c>
      <c r="B617" s="234" t="s">
        <v>1618</v>
      </c>
      <c r="C617" s="233" t="s">
        <v>23</v>
      </c>
      <c r="D617" s="233" t="s">
        <v>1617</v>
      </c>
      <c r="E617" s="232" t="s">
        <v>411</v>
      </c>
      <c r="F617" s="232"/>
      <c r="G617" s="231" t="s">
        <v>25</v>
      </c>
      <c r="H617" s="230">
        <v>1</v>
      </c>
      <c r="I617" s="229">
        <v>18.41</v>
      </c>
      <c r="J617" s="229">
        <v>18.41</v>
      </c>
    </row>
    <row r="618" spans="1:10" ht="26.4">
      <c r="A618" s="222"/>
      <c r="B618" s="222"/>
      <c r="C618" s="222"/>
      <c r="D618" s="222"/>
      <c r="E618" s="222" t="s">
        <v>403</v>
      </c>
      <c r="F618" s="220">
        <v>12.56</v>
      </c>
      <c r="G618" s="222" t="s">
        <v>402</v>
      </c>
      <c r="H618" s="220">
        <v>0</v>
      </c>
      <c r="I618" s="222" t="s">
        <v>401</v>
      </c>
      <c r="J618" s="220">
        <v>12.56</v>
      </c>
    </row>
    <row r="619" spans="1:10" ht="14.4" thickBot="1">
      <c r="A619" s="222"/>
      <c r="B619" s="222"/>
      <c r="C619" s="222"/>
      <c r="D619" s="222"/>
      <c r="E619" s="222" t="s">
        <v>400</v>
      </c>
      <c r="F619" s="220">
        <v>5.16</v>
      </c>
      <c r="G619" s="222"/>
      <c r="H619" s="221" t="s">
        <v>399</v>
      </c>
      <c r="I619" s="221"/>
      <c r="J619" s="220">
        <v>30.57</v>
      </c>
    </row>
    <row r="620" spans="1:10" ht="1.05" customHeight="1" thickTop="1">
      <c r="A620" s="217"/>
      <c r="B620" s="217"/>
      <c r="C620" s="217"/>
      <c r="D620" s="217"/>
      <c r="E620" s="217"/>
      <c r="F620" s="217"/>
      <c r="G620" s="217"/>
      <c r="H620" s="217"/>
      <c r="I620" s="217"/>
      <c r="J620" s="217"/>
    </row>
    <row r="621" spans="1:10" ht="18" customHeight="1">
      <c r="A621" s="39"/>
      <c r="B621" s="40" t="s">
        <v>7</v>
      </c>
      <c r="C621" s="39" t="s">
        <v>8</v>
      </c>
      <c r="D621" s="39" t="s">
        <v>9</v>
      </c>
      <c r="E621" s="238" t="s">
        <v>429</v>
      </c>
      <c r="F621" s="238"/>
      <c r="G621" s="41" t="s">
        <v>10</v>
      </c>
      <c r="H621" s="40" t="s">
        <v>11</v>
      </c>
      <c r="I621" s="40" t="s">
        <v>12</v>
      </c>
      <c r="J621" s="40" t="s">
        <v>14</v>
      </c>
    </row>
    <row r="622" spans="1:10" ht="39" customHeight="1">
      <c r="A622" s="33" t="s">
        <v>428</v>
      </c>
      <c r="B622" s="34" t="s">
        <v>1662</v>
      </c>
      <c r="C622" s="33" t="s">
        <v>23</v>
      </c>
      <c r="D622" s="33" t="s">
        <v>1661</v>
      </c>
      <c r="E622" s="237" t="s">
        <v>414</v>
      </c>
      <c r="F622" s="237"/>
      <c r="G622" s="35" t="s">
        <v>25</v>
      </c>
      <c r="H622" s="236">
        <v>1</v>
      </c>
      <c r="I622" s="235">
        <v>0.76</v>
      </c>
      <c r="J622" s="235">
        <v>0.76</v>
      </c>
    </row>
    <row r="623" spans="1:10" ht="25.95" customHeight="1">
      <c r="A623" s="227" t="s">
        <v>406</v>
      </c>
      <c r="B623" s="228" t="s">
        <v>746</v>
      </c>
      <c r="C623" s="227" t="s">
        <v>23</v>
      </c>
      <c r="D623" s="227" t="s">
        <v>745</v>
      </c>
      <c r="E623" s="226" t="s">
        <v>482</v>
      </c>
      <c r="F623" s="226"/>
      <c r="G623" s="225" t="s">
        <v>39</v>
      </c>
      <c r="H623" s="224">
        <v>5.3300000000000001E-5</v>
      </c>
      <c r="I623" s="223">
        <v>14360.28</v>
      </c>
      <c r="J623" s="223">
        <v>0.76</v>
      </c>
    </row>
    <row r="624" spans="1:10" ht="26.4">
      <c r="A624" s="222"/>
      <c r="B624" s="222"/>
      <c r="C624" s="222"/>
      <c r="D624" s="222"/>
      <c r="E624" s="222" t="s">
        <v>403</v>
      </c>
      <c r="F624" s="220">
        <v>0</v>
      </c>
      <c r="G624" s="222" t="s">
        <v>402</v>
      </c>
      <c r="H624" s="220">
        <v>0</v>
      </c>
      <c r="I624" s="222" t="s">
        <v>401</v>
      </c>
      <c r="J624" s="220">
        <v>0</v>
      </c>
    </row>
    <row r="625" spans="1:10" ht="14.4" thickBot="1">
      <c r="A625" s="222"/>
      <c r="B625" s="222"/>
      <c r="C625" s="222"/>
      <c r="D625" s="222"/>
      <c r="E625" s="222" t="s">
        <v>400</v>
      </c>
      <c r="F625" s="220">
        <v>0.16</v>
      </c>
      <c r="G625" s="222"/>
      <c r="H625" s="221" t="s">
        <v>399</v>
      </c>
      <c r="I625" s="221"/>
      <c r="J625" s="220">
        <v>0.92</v>
      </c>
    </row>
    <row r="626" spans="1:10" ht="1.05" customHeight="1" thickTop="1">
      <c r="A626" s="217"/>
      <c r="B626" s="217"/>
      <c r="C626" s="217"/>
      <c r="D626" s="217"/>
      <c r="E626" s="217"/>
      <c r="F626" s="217"/>
      <c r="G626" s="217"/>
      <c r="H626" s="217"/>
      <c r="I626" s="217"/>
      <c r="J626" s="217"/>
    </row>
    <row r="627" spans="1:10" ht="18" customHeight="1">
      <c r="A627" s="39"/>
      <c r="B627" s="40" t="s">
        <v>7</v>
      </c>
      <c r="C627" s="39" t="s">
        <v>8</v>
      </c>
      <c r="D627" s="39" t="s">
        <v>9</v>
      </c>
      <c r="E627" s="238" t="s">
        <v>429</v>
      </c>
      <c r="F627" s="238"/>
      <c r="G627" s="41" t="s">
        <v>10</v>
      </c>
      <c r="H627" s="40" t="s">
        <v>11</v>
      </c>
      <c r="I627" s="40" t="s">
        <v>12</v>
      </c>
      <c r="J627" s="40" t="s">
        <v>14</v>
      </c>
    </row>
    <row r="628" spans="1:10" ht="39" customHeight="1">
      <c r="A628" s="33" t="s">
        <v>428</v>
      </c>
      <c r="B628" s="34" t="s">
        <v>1660</v>
      </c>
      <c r="C628" s="33" t="s">
        <v>23</v>
      </c>
      <c r="D628" s="33" t="s">
        <v>1659</v>
      </c>
      <c r="E628" s="237" t="s">
        <v>414</v>
      </c>
      <c r="F628" s="237"/>
      <c r="G628" s="35" t="s">
        <v>25</v>
      </c>
      <c r="H628" s="236">
        <v>1</v>
      </c>
      <c r="I628" s="235">
        <v>0.1</v>
      </c>
      <c r="J628" s="235">
        <v>0.1</v>
      </c>
    </row>
    <row r="629" spans="1:10" ht="25.95" customHeight="1">
      <c r="A629" s="227" t="s">
        <v>406</v>
      </c>
      <c r="B629" s="228" t="s">
        <v>746</v>
      </c>
      <c r="C629" s="227" t="s">
        <v>23</v>
      </c>
      <c r="D629" s="227" t="s">
        <v>745</v>
      </c>
      <c r="E629" s="226" t="s">
        <v>482</v>
      </c>
      <c r="F629" s="226"/>
      <c r="G629" s="225" t="s">
        <v>39</v>
      </c>
      <c r="H629" s="224">
        <v>7.4000000000000003E-6</v>
      </c>
      <c r="I629" s="223">
        <v>14360.28</v>
      </c>
      <c r="J629" s="223">
        <v>0.1</v>
      </c>
    </row>
    <row r="630" spans="1:10" ht="26.4">
      <c r="A630" s="222"/>
      <c r="B630" s="222"/>
      <c r="C630" s="222"/>
      <c r="D630" s="222"/>
      <c r="E630" s="222" t="s">
        <v>403</v>
      </c>
      <c r="F630" s="220">
        <v>0</v>
      </c>
      <c r="G630" s="222" t="s">
        <v>402</v>
      </c>
      <c r="H630" s="220">
        <v>0</v>
      </c>
      <c r="I630" s="222" t="s">
        <v>401</v>
      </c>
      <c r="J630" s="220">
        <v>0</v>
      </c>
    </row>
    <row r="631" spans="1:10" ht="14.4" thickBot="1">
      <c r="A631" s="222"/>
      <c r="B631" s="222"/>
      <c r="C631" s="222"/>
      <c r="D631" s="222"/>
      <c r="E631" s="222" t="s">
        <v>400</v>
      </c>
      <c r="F631" s="220">
        <v>0.02</v>
      </c>
      <c r="G631" s="222"/>
      <c r="H631" s="221" t="s">
        <v>399</v>
      </c>
      <c r="I631" s="221"/>
      <c r="J631" s="220">
        <v>0.12</v>
      </c>
    </row>
    <row r="632" spans="1:10" ht="1.05" customHeight="1" thickTop="1">
      <c r="A632" s="217"/>
      <c r="B632" s="217"/>
      <c r="C632" s="217"/>
      <c r="D632" s="217"/>
      <c r="E632" s="217"/>
      <c r="F632" s="217"/>
      <c r="G632" s="217"/>
      <c r="H632" s="217"/>
      <c r="I632" s="217"/>
      <c r="J632" s="217"/>
    </row>
    <row r="633" spans="1:10" ht="18" customHeight="1">
      <c r="A633" s="39"/>
      <c r="B633" s="40" t="s">
        <v>7</v>
      </c>
      <c r="C633" s="39" t="s">
        <v>8</v>
      </c>
      <c r="D633" s="39" t="s">
        <v>9</v>
      </c>
      <c r="E633" s="238" t="s">
        <v>429</v>
      </c>
      <c r="F633" s="238"/>
      <c r="G633" s="41" t="s">
        <v>10</v>
      </c>
      <c r="H633" s="40" t="s">
        <v>11</v>
      </c>
      <c r="I633" s="40" t="s">
        <v>12</v>
      </c>
      <c r="J633" s="40" t="s">
        <v>14</v>
      </c>
    </row>
    <row r="634" spans="1:10" ht="39" customHeight="1">
      <c r="A634" s="33" t="s">
        <v>428</v>
      </c>
      <c r="B634" s="34" t="s">
        <v>1658</v>
      </c>
      <c r="C634" s="33" t="s">
        <v>23</v>
      </c>
      <c r="D634" s="33" t="s">
        <v>1657</v>
      </c>
      <c r="E634" s="237" t="s">
        <v>414</v>
      </c>
      <c r="F634" s="237"/>
      <c r="G634" s="35" t="s">
        <v>25</v>
      </c>
      <c r="H634" s="236">
        <v>1</v>
      </c>
      <c r="I634" s="235">
        <v>0.95</v>
      </c>
      <c r="J634" s="235">
        <v>0.95</v>
      </c>
    </row>
    <row r="635" spans="1:10" ht="25.95" customHeight="1">
      <c r="A635" s="227" t="s">
        <v>406</v>
      </c>
      <c r="B635" s="228" t="s">
        <v>746</v>
      </c>
      <c r="C635" s="227" t="s">
        <v>23</v>
      </c>
      <c r="D635" s="227" t="s">
        <v>745</v>
      </c>
      <c r="E635" s="226" t="s">
        <v>482</v>
      </c>
      <c r="F635" s="226"/>
      <c r="G635" s="225" t="s">
        <v>39</v>
      </c>
      <c r="H635" s="224">
        <v>6.6699999999999995E-5</v>
      </c>
      <c r="I635" s="223">
        <v>14360.28</v>
      </c>
      <c r="J635" s="223">
        <v>0.95</v>
      </c>
    </row>
    <row r="636" spans="1:10" ht="26.4">
      <c r="A636" s="222"/>
      <c r="B636" s="222"/>
      <c r="C636" s="222"/>
      <c r="D636" s="222"/>
      <c r="E636" s="222" t="s">
        <v>403</v>
      </c>
      <c r="F636" s="220">
        <v>0</v>
      </c>
      <c r="G636" s="222" t="s">
        <v>402</v>
      </c>
      <c r="H636" s="220">
        <v>0</v>
      </c>
      <c r="I636" s="222" t="s">
        <v>401</v>
      </c>
      <c r="J636" s="220">
        <v>0</v>
      </c>
    </row>
    <row r="637" spans="1:10" ht="14.4" thickBot="1">
      <c r="A637" s="222"/>
      <c r="B637" s="222"/>
      <c r="C637" s="222"/>
      <c r="D637" s="222"/>
      <c r="E637" s="222" t="s">
        <v>400</v>
      </c>
      <c r="F637" s="220">
        <v>0.2</v>
      </c>
      <c r="G637" s="222"/>
      <c r="H637" s="221" t="s">
        <v>399</v>
      </c>
      <c r="I637" s="221"/>
      <c r="J637" s="220">
        <v>1.1499999999999999</v>
      </c>
    </row>
    <row r="638" spans="1:10" ht="1.05" customHeight="1" thickTop="1">
      <c r="A638" s="217"/>
      <c r="B638" s="217"/>
      <c r="C638" s="217"/>
      <c r="D638" s="217"/>
      <c r="E638" s="217"/>
      <c r="F638" s="217"/>
      <c r="G638" s="217"/>
      <c r="H638" s="217"/>
      <c r="I638" s="217"/>
      <c r="J638" s="217"/>
    </row>
    <row r="639" spans="1:10" ht="18" customHeight="1">
      <c r="A639" s="39"/>
      <c r="B639" s="40" t="s">
        <v>7</v>
      </c>
      <c r="C639" s="39" t="s">
        <v>8</v>
      </c>
      <c r="D639" s="39" t="s">
        <v>9</v>
      </c>
      <c r="E639" s="238" t="s">
        <v>429</v>
      </c>
      <c r="F639" s="238"/>
      <c r="G639" s="41" t="s">
        <v>10</v>
      </c>
      <c r="H639" s="40" t="s">
        <v>11</v>
      </c>
      <c r="I639" s="40" t="s">
        <v>12</v>
      </c>
      <c r="J639" s="40" t="s">
        <v>14</v>
      </c>
    </row>
    <row r="640" spans="1:10" ht="39" customHeight="1">
      <c r="A640" s="33" t="s">
        <v>428</v>
      </c>
      <c r="B640" s="34" t="s">
        <v>1656</v>
      </c>
      <c r="C640" s="33" t="s">
        <v>23</v>
      </c>
      <c r="D640" s="33" t="s">
        <v>1655</v>
      </c>
      <c r="E640" s="237" t="s">
        <v>414</v>
      </c>
      <c r="F640" s="237"/>
      <c r="G640" s="35" t="s">
        <v>25</v>
      </c>
      <c r="H640" s="236">
        <v>1</v>
      </c>
      <c r="I640" s="235">
        <v>5.19</v>
      </c>
      <c r="J640" s="235">
        <v>5.19</v>
      </c>
    </row>
    <row r="641" spans="1:10" ht="24" customHeight="1">
      <c r="A641" s="227" t="s">
        <v>406</v>
      </c>
      <c r="B641" s="228" t="s">
        <v>741</v>
      </c>
      <c r="C641" s="227" t="s">
        <v>23</v>
      </c>
      <c r="D641" s="227" t="s">
        <v>740</v>
      </c>
      <c r="E641" s="226" t="s">
        <v>404</v>
      </c>
      <c r="F641" s="226"/>
      <c r="G641" s="225" t="s">
        <v>447</v>
      </c>
      <c r="H641" s="224">
        <v>1.03</v>
      </c>
      <c r="I641" s="223">
        <v>5.04</v>
      </c>
      <c r="J641" s="223">
        <v>5.19</v>
      </c>
    </row>
    <row r="642" spans="1:10" ht="26.4">
      <c r="A642" s="222"/>
      <c r="B642" s="222"/>
      <c r="C642" s="222"/>
      <c r="D642" s="222"/>
      <c r="E642" s="222" t="s">
        <v>403</v>
      </c>
      <c r="F642" s="220">
        <v>0</v>
      </c>
      <c r="G642" s="222" t="s">
        <v>402</v>
      </c>
      <c r="H642" s="220">
        <v>0</v>
      </c>
      <c r="I642" s="222" t="s">
        <v>401</v>
      </c>
      <c r="J642" s="220">
        <v>0</v>
      </c>
    </row>
    <row r="643" spans="1:10" ht="14.4" thickBot="1">
      <c r="A643" s="222"/>
      <c r="B643" s="222"/>
      <c r="C643" s="222"/>
      <c r="D643" s="222"/>
      <c r="E643" s="222" t="s">
        <v>400</v>
      </c>
      <c r="F643" s="220">
        <v>1.08</v>
      </c>
      <c r="G643" s="222"/>
      <c r="H643" s="221" t="s">
        <v>399</v>
      </c>
      <c r="I643" s="221"/>
      <c r="J643" s="220">
        <v>6.27</v>
      </c>
    </row>
    <row r="644" spans="1:10" ht="1.05" customHeight="1" thickTop="1">
      <c r="A644" s="217"/>
      <c r="B644" s="217"/>
      <c r="C644" s="217"/>
      <c r="D644" s="217"/>
      <c r="E644" s="217"/>
      <c r="F644" s="217"/>
      <c r="G644" s="217"/>
      <c r="H644" s="217"/>
      <c r="I644" s="217"/>
      <c r="J644" s="217"/>
    </row>
    <row r="645" spans="1:10" ht="18" customHeight="1">
      <c r="A645" s="39"/>
      <c r="B645" s="40" t="s">
        <v>7</v>
      </c>
      <c r="C645" s="39" t="s">
        <v>8</v>
      </c>
      <c r="D645" s="39" t="s">
        <v>9</v>
      </c>
      <c r="E645" s="238" t="s">
        <v>429</v>
      </c>
      <c r="F645" s="238"/>
      <c r="G645" s="41" t="s">
        <v>10</v>
      </c>
      <c r="H645" s="40" t="s">
        <v>11</v>
      </c>
      <c r="I645" s="40" t="s">
        <v>12</v>
      </c>
      <c r="J645" s="40" t="s">
        <v>14</v>
      </c>
    </row>
    <row r="646" spans="1:10" ht="39" customHeight="1">
      <c r="A646" s="33" t="s">
        <v>428</v>
      </c>
      <c r="B646" s="34" t="s">
        <v>656</v>
      </c>
      <c r="C646" s="33" t="s">
        <v>23</v>
      </c>
      <c r="D646" s="33" t="s">
        <v>655</v>
      </c>
      <c r="E646" s="237" t="s">
        <v>654</v>
      </c>
      <c r="F646" s="237"/>
      <c r="G646" s="35" t="s">
        <v>88</v>
      </c>
      <c r="H646" s="236">
        <v>1</v>
      </c>
      <c r="I646" s="235">
        <v>488.2</v>
      </c>
      <c r="J646" s="235">
        <v>488.2</v>
      </c>
    </row>
    <row r="647" spans="1:10" ht="52.05" customHeight="1">
      <c r="A647" s="233" t="s">
        <v>410</v>
      </c>
      <c r="B647" s="234" t="s">
        <v>1654</v>
      </c>
      <c r="C647" s="233" t="s">
        <v>23</v>
      </c>
      <c r="D647" s="233" t="s">
        <v>1653</v>
      </c>
      <c r="E647" s="232" t="s">
        <v>414</v>
      </c>
      <c r="F647" s="232"/>
      <c r="G647" s="231" t="s">
        <v>587</v>
      </c>
      <c r="H647" s="230">
        <v>0.76229999999999998</v>
      </c>
      <c r="I647" s="229">
        <v>1.49</v>
      </c>
      <c r="J647" s="229">
        <v>1.1299999999999999</v>
      </c>
    </row>
    <row r="648" spans="1:10" ht="52.05" customHeight="1">
      <c r="A648" s="233" t="s">
        <v>410</v>
      </c>
      <c r="B648" s="234" t="s">
        <v>1652</v>
      </c>
      <c r="C648" s="233" t="s">
        <v>23</v>
      </c>
      <c r="D648" s="233" t="s">
        <v>1651</v>
      </c>
      <c r="E648" s="232" t="s">
        <v>414</v>
      </c>
      <c r="F648" s="232"/>
      <c r="G648" s="231" t="s">
        <v>590</v>
      </c>
      <c r="H648" s="230">
        <v>0.71879999999999999</v>
      </c>
      <c r="I648" s="229">
        <v>0.4</v>
      </c>
      <c r="J648" s="229">
        <v>0.28000000000000003</v>
      </c>
    </row>
    <row r="649" spans="1:10" ht="25.95" customHeight="1">
      <c r="A649" s="233" t="s">
        <v>410</v>
      </c>
      <c r="B649" s="234" t="s">
        <v>1622</v>
      </c>
      <c r="C649" s="233" t="s">
        <v>23</v>
      </c>
      <c r="D649" s="233" t="s">
        <v>1621</v>
      </c>
      <c r="E649" s="232" t="s">
        <v>411</v>
      </c>
      <c r="F649" s="232"/>
      <c r="G649" s="231" t="s">
        <v>25</v>
      </c>
      <c r="H649" s="230">
        <v>1.4811000000000001</v>
      </c>
      <c r="I649" s="229">
        <v>17.64</v>
      </c>
      <c r="J649" s="229">
        <v>26.12</v>
      </c>
    </row>
    <row r="650" spans="1:10" ht="24" customHeight="1">
      <c r="A650" s="233" t="s">
        <v>410</v>
      </c>
      <c r="B650" s="234" t="s">
        <v>586</v>
      </c>
      <c r="C650" s="233" t="s">
        <v>23</v>
      </c>
      <c r="D650" s="233" t="s">
        <v>585</v>
      </c>
      <c r="E650" s="232" t="s">
        <v>411</v>
      </c>
      <c r="F650" s="232"/>
      <c r="G650" s="231" t="s">
        <v>25</v>
      </c>
      <c r="H650" s="230">
        <v>2.3433000000000002</v>
      </c>
      <c r="I650" s="229">
        <v>17.68</v>
      </c>
      <c r="J650" s="229">
        <v>41.42</v>
      </c>
    </row>
    <row r="651" spans="1:10" ht="25.95" customHeight="1">
      <c r="A651" s="227" t="s">
        <v>406</v>
      </c>
      <c r="B651" s="228" t="s">
        <v>619</v>
      </c>
      <c r="C651" s="227" t="s">
        <v>23</v>
      </c>
      <c r="D651" s="227" t="s">
        <v>618</v>
      </c>
      <c r="E651" s="226" t="s">
        <v>404</v>
      </c>
      <c r="F651" s="226"/>
      <c r="G651" s="225" t="s">
        <v>88</v>
      </c>
      <c r="H651" s="224">
        <v>0.82689999999999997</v>
      </c>
      <c r="I651" s="223">
        <v>207.93</v>
      </c>
      <c r="J651" s="223">
        <v>171.93</v>
      </c>
    </row>
    <row r="652" spans="1:10" ht="24" customHeight="1">
      <c r="A652" s="227" t="s">
        <v>406</v>
      </c>
      <c r="B652" s="228" t="s">
        <v>584</v>
      </c>
      <c r="C652" s="227" t="s">
        <v>23</v>
      </c>
      <c r="D652" s="227" t="s">
        <v>583</v>
      </c>
      <c r="E652" s="226" t="s">
        <v>404</v>
      </c>
      <c r="F652" s="226"/>
      <c r="G652" s="225" t="s">
        <v>436</v>
      </c>
      <c r="H652" s="224">
        <v>212.01939999999999</v>
      </c>
      <c r="I652" s="223">
        <v>0.66</v>
      </c>
      <c r="J652" s="223">
        <v>139.93</v>
      </c>
    </row>
    <row r="653" spans="1:10" ht="25.95" customHeight="1">
      <c r="A653" s="227" t="s">
        <v>406</v>
      </c>
      <c r="B653" s="228" t="s">
        <v>615</v>
      </c>
      <c r="C653" s="227" t="s">
        <v>23</v>
      </c>
      <c r="D653" s="227" t="s">
        <v>614</v>
      </c>
      <c r="E653" s="226" t="s">
        <v>404</v>
      </c>
      <c r="F653" s="226"/>
      <c r="G653" s="225" t="s">
        <v>88</v>
      </c>
      <c r="H653" s="224">
        <v>0.57820000000000005</v>
      </c>
      <c r="I653" s="223">
        <v>185.74</v>
      </c>
      <c r="J653" s="223">
        <v>107.39</v>
      </c>
    </row>
    <row r="654" spans="1:10" ht="26.4">
      <c r="A654" s="222"/>
      <c r="B654" s="222"/>
      <c r="C654" s="222"/>
      <c r="D654" s="222"/>
      <c r="E654" s="222" t="s">
        <v>403</v>
      </c>
      <c r="F654" s="220">
        <v>42.97</v>
      </c>
      <c r="G654" s="222" t="s">
        <v>402</v>
      </c>
      <c r="H654" s="220">
        <v>0</v>
      </c>
      <c r="I654" s="222" t="s">
        <v>401</v>
      </c>
      <c r="J654" s="220">
        <v>42.97</v>
      </c>
    </row>
    <row r="655" spans="1:10" ht="14.4" thickBot="1">
      <c r="A655" s="222"/>
      <c r="B655" s="222"/>
      <c r="C655" s="222"/>
      <c r="D655" s="222"/>
      <c r="E655" s="222" t="s">
        <v>400</v>
      </c>
      <c r="F655" s="220">
        <v>99.48</v>
      </c>
      <c r="G655" s="222"/>
      <c r="H655" s="221" t="s">
        <v>399</v>
      </c>
      <c r="I655" s="221"/>
      <c r="J655" s="220">
        <v>587.67999999999995</v>
      </c>
    </row>
    <row r="656" spans="1:10" ht="1.05" customHeight="1" thickTop="1">
      <c r="A656" s="217"/>
      <c r="B656" s="217"/>
      <c r="C656" s="217"/>
      <c r="D656" s="217"/>
      <c r="E656" s="217"/>
      <c r="F656" s="217"/>
      <c r="G656" s="217"/>
      <c r="H656" s="217"/>
      <c r="I656" s="217"/>
      <c r="J656" s="217"/>
    </row>
    <row r="657" spans="1:10" ht="18" customHeight="1">
      <c r="A657" s="39"/>
      <c r="B657" s="40" t="s">
        <v>7</v>
      </c>
      <c r="C657" s="39" t="s">
        <v>8</v>
      </c>
      <c r="D657" s="39" t="s">
        <v>9</v>
      </c>
      <c r="E657" s="238" t="s">
        <v>429</v>
      </c>
      <c r="F657" s="238"/>
      <c r="G657" s="41" t="s">
        <v>10</v>
      </c>
      <c r="H657" s="40" t="s">
        <v>11</v>
      </c>
      <c r="I657" s="40" t="s">
        <v>12</v>
      </c>
      <c r="J657" s="40" t="s">
        <v>14</v>
      </c>
    </row>
    <row r="658" spans="1:10" ht="25.95" customHeight="1">
      <c r="A658" s="33" t="s">
        <v>428</v>
      </c>
      <c r="B658" s="34" t="s">
        <v>486</v>
      </c>
      <c r="C658" s="33" t="s">
        <v>23</v>
      </c>
      <c r="D658" s="33" t="s">
        <v>485</v>
      </c>
      <c r="E658" s="237" t="s">
        <v>407</v>
      </c>
      <c r="F658" s="237"/>
      <c r="G658" s="35" t="s">
        <v>55</v>
      </c>
      <c r="H658" s="236">
        <v>1</v>
      </c>
      <c r="I658" s="235">
        <v>64.72</v>
      </c>
      <c r="J658" s="235">
        <v>64.72</v>
      </c>
    </row>
    <row r="659" spans="1:10" ht="24" customHeight="1">
      <c r="A659" s="233" t="s">
        <v>410</v>
      </c>
      <c r="B659" s="234" t="s">
        <v>426</v>
      </c>
      <c r="C659" s="233" t="s">
        <v>23</v>
      </c>
      <c r="D659" s="233" t="s">
        <v>425</v>
      </c>
      <c r="E659" s="232" t="s">
        <v>411</v>
      </c>
      <c r="F659" s="232"/>
      <c r="G659" s="231" t="s">
        <v>25</v>
      </c>
      <c r="H659" s="230">
        <v>3.3700000000000001E-2</v>
      </c>
      <c r="I659" s="229">
        <v>23.81</v>
      </c>
      <c r="J659" s="229">
        <v>0.8</v>
      </c>
    </row>
    <row r="660" spans="1:10" ht="25.95" customHeight="1">
      <c r="A660" s="233" t="s">
        <v>410</v>
      </c>
      <c r="B660" s="234" t="s">
        <v>422</v>
      </c>
      <c r="C660" s="233" t="s">
        <v>23</v>
      </c>
      <c r="D660" s="233" t="s">
        <v>421</v>
      </c>
      <c r="E660" s="232" t="s">
        <v>411</v>
      </c>
      <c r="F660" s="232"/>
      <c r="G660" s="231" t="s">
        <v>25</v>
      </c>
      <c r="H660" s="230">
        <v>3.3700000000000001E-2</v>
      </c>
      <c r="I660" s="229">
        <v>18.59</v>
      </c>
      <c r="J660" s="229">
        <v>0.62</v>
      </c>
    </row>
    <row r="661" spans="1:10" ht="24" customHeight="1">
      <c r="A661" s="227" t="s">
        <v>406</v>
      </c>
      <c r="B661" s="228" t="s">
        <v>1073</v>
      </c>
      <c r="C661" s="227" t="s">
        <v>23</v>
      </c>
      <c r="D661" s="227" t="s">
        <v>1072</v>
      </c>
      <c r="E661" s="226" t="s">
        <v>404</v>
      </c>
      <c r="F661" s="226"/>
      <c r="G661" s="225" t="s">
        <v>55</v>
      </c>
      <c r="H661" s="224">
        <v>1.1000000000000001</v>
      </c>
      <c r="I661" s="223">
        <v>57.55</v>
      </c>
      <c r="J661" s="223">
        <v>63.3</v>
      </c>
    </row>
    <row r="662" spans="1:10" ht="26.4">
      <c r="A662" s="222"/>
      <c r="B662" s="222"/>
      <c r="C662" s="222"/>
      <c r="D662" s="222"/>
      <c r="E662" s="222" t="s">
        <v>403</v>
      </c>
      <c r="F662" s="220">
        <v>0.95000000000000007</v>
      </c>
      <c r="G662" s="222" t="s">
        <v>402</v>
      </c>
      <c r="H662" s="220">
        <v>0</v>
      </c>
      <c r="I662" s="222" t="s">
        <v>401</v>
      </c>
      <c r="J662" s="220">
        <v>0.95000000000000007</v>
      </c>
    </row>
    <row r="663" spans="1:10" ht="14.4" thickBot="1">
      <c r="A663" s="222"/>
      <c r="B663" s="222"/>
      <c r="C663" s="222"/>
      <c r="D663" s="222"/>
      <c r="E663" s="222" t="s">
        <v>400</v>
      </c>
      <c r="F663" s="220">
        <v>13.54</v>
      </c>
      <c r="G663" s="222"/>
      <c r="H663" s="221" t="s">
        <v>399</v>
      </c>
      <c r="I663" s="221"/>
      <c r="J663" s="220">
        <v>78.260000000000005</v>
      </c>
    </row>
    <row r="664" spans="1:10" ht="1.05" customHeight="1" thickTop="1">
      <c r="A664" s="217"/>
      <c r="B664" s="217"/>
      <c r="C664" s="217"/>
      <c r="D664" s="217"/>
      <c r="E664" s="217"/>
      <c r="F664" s="217"/>
      <c r="G664" s="217"/>
      <c r="H664" s="217"/>
      <c r="I664" s="217"/>
      <c r="J664" s="217"/>
    </row>
    <row r="665" spans="1:10" ht="18" customHeight="1">
      <c r="A665" s="39"/>
      <c r="B665" s="40" t="s">
        <v>7</v>
      </c>
      <c r="C665" s="39" t="s">
        <v>8</v>
      </c>
      <c r="D665" s="39" t="s">
        <v>9</v>
      </c>
      <c r="E665" s="238" t="s">
        <v>429</v>
      </c>
      <c r="F665" s="238"/>
      <c r="G665" s="41" t="s">
        <v>10</v>
      </c>
      <c r="H665" s="40" t="s">
        <v>11</v>
      </c>
      <c r="I665" s="40" t="s">
        <v>12</v>
      </c>
      <c r="J665" s="40" t="s">
        <v>14</v>
      </c>
    </row>
    <row r="666" spans="1:10" ht="25.95" customHeight="1">
      <c r="A666" s="33" t="s">
        <v>428</v>
      </c>
      <c r="B666" s="34" t="s">
        <v>1650</v>
      </c>
      <c r="C666" s="33" t="s">
        <v>23</v>
      </c>
      <c r="D666" s="33" t="s">
        <v>1649</v>
      </c>
      <c r="E666" s="237" t="s">
        <v>411</v>
      </c>
      <c r="F666" s="237"/>
      <c r="G666" s="35" t="s">
        <v>25</v>
      </c>
      <c r="H666" s="236">
        <v>1</v>
      </c>
      <c r="I666" s="235">
        <v>0.12</v>
      </c>
      <c r="J666" s="235">
        <v>0.12</v>
      </c>
    </row>
    <row r="667" spans="1:10" ht="24" customHeight="1">
      <c r="A667" s="227" t="s">
        <v>406</v>
      </c>
      <c r="B667" s="228" t="s">
        <v>1025</v>
      </c>
      <c r="C667" s="227" t="s">
        <v>23</v>
      </c>
      <c r="D667" s="227" t="s">
        <v>1024</v>
      </c>
      <c r="E667" s="226" t="s">
        <v>477</v>
      </c>
      <c r="F667" s="226"/>
      <c r="G667" s="225" t="s">
        <v>25</v>
      </c>
      <c r="H667" s="224">
        <v>9.4000000000000004E-3</v>
      </c>
      <c r="I667" s="223">
        <v>13.17</v>
      </c>
      <c r="J667" s="223">
        <v>0.12</v>
      </c>
    </row>
    <row r="668" spans="1:10" ht="26.4">
      <c r="A668" s="222"/>
      <c r="B668" s="222"/>
      <c r="C668" s="222"/>
      <c r="D668" s="222"/>
      <c r="E668" s="222" t="s">
        <v>403</v>
      </c>
      <c r="F668" s="220">
        <v>0.12</v>
      </c>
      <c r="G668" s="222" t="s">
        <v>402</v>
      </c>
      <c r="H668" s="220">
        <v>0</v>
      </c>
      <c r="I668" s="222" t="s">
        <v>401</v>
      </c>
      <c r="J668" s="220">
        <v>0.12</v>
      </c>
    </row>
    <row r="669" spans="1:10" ht="14.4" thickBot="1">
      <c r="A669" s="222"/>
      <c r="B669" s="222"/>
      <c r="C669" s="222"/>
      <c r="D669" s="222"/>
      <c r="E669" s="222" t="s">
        <v>400</v>
      </c>
      <c r="F669" s="220">
        <v>0.03</v>
      </c>
      <c r="G669" s="222"/>
      <c r="H669" s="221" t="s">
        <v>399</v>
      </c>
      <c r="I669" s="221"/>
      <c r="J669" s="220">
        <v>0.15</v>
      </c>
    </row>
    <row r="670" spans="1:10" ht="1.05" customHeight="1" thickTop="1">
      <c r="A670" s="217"/>
      <c r="B670" s="217"/>
      <c r="C670" s="217"/>
      <c r="D670" s="217"/>
      <c r="E670" s="217"/>
      <c r="F670" s="217"/>
      <c r="G670" s="217"/>
      <c r="H670" s="217"/>
      <c r="I670" s="217"/>
      <c r="J670" s="217"/>
    </row>
    <row r="671" spans="1:10" ht="18" customHeight="1">
      <c r="A671" s="39"/>
      <c r="B671" s="40" t="s">
        <v>7</v>
      </c>
      <c r="C671" s="39" t="s">
        <v>8</v>
      </c>
      <c r="D671" s="39" t="s">
        <v>9</v>
      </c>
      <c r="E671" s="238" t="s">
        <v>429</v>
      </c>
      <c r="F671" s="238"/>
      <c r="G671" s="41" t="s">
        <v>10</v>
      </c>
      <c r="H671" s="40" t="s">
        <v>11</v>
      </c>
      <c r="I671" s="40" t="s">
        <v>12</v>
      </c>
      <c r="J671" s="40" t="s">
        <v>14</v>
      </c>
    </row>
    <row r="672" spans="1:10" ht="25.95" customHeight="1">
      <c r="A672" s="33" t="s">
        <v>428</v>
      </c>
      <c r="B672" s="34" t="s">
        <v>1648</v>
      </c>
      <c r="C672" s="33" t="s">
        <v>23</v>
      </c>
      <c r="D672" s="33" t="s">
        <v>1647</v>
      </c>
      <c r="E672" s="237" t="s">
        <v>411</v>
      </c>
      <c r="F672" s="237"/>
      <c r="G672" s="35" t="s">
        <v>25</v>
      </c>
      <c r="H672" s="236">
        <v>1</v>
      </c>
      <c r="I672" s="235">
        <v>0.12</v>
      </c>
      <c r="J672" s="235">
        <v>0.12</v>
      </c>
    </row>
    <row r="673" spans="1:10" ht="24" customHeight="1">
      <c r="A673" s="227" t="s">
        <v>406</v>
      </c>
      <c r="B673" s="228" t="s">
        <v>1042</v>
      </c>
      <c r="C673" s="227" t="s">
        <v>23</v>
      </c>
      <c r="D673" s="227" t="s">
        <v>1041</v>
      </c>
      <c r="E673" s="226" t="s">
        <v>477</v>
      </c>
      <c r="F673" s="226"/>
      <c r="G673" s="225" t="s">
        <v>25</v>
      </c>
      <c r="H673" s="224">
        <v>1.2E-2</v>
      </c>
      <c r="I673" s="223">
        <v>10.65</v>
      </c>
      <c r="J673" s="223">
        <v>0.12</v>
      </c>
    </row>
    <row r="674" spans="1:10" ht="26.4">
      <c r="A674" s="222"/>
      <c r="B674" s="222"/>
      <c r="C674" s="222"/>
      <c r="D674" s="222"/>
      <c r="E674" s="222" t="s">
        <v>403</v>
      </c>
      <c r="F674" s="220">
        <v>0.12</v>
      </c>
      <c r="G674" s="222" t="s">
        <v>402</v>
      </c>
      <c r="H674" s="220">
        <v>0</v>
      </c>
      <c r="I674" s="222" t="s">
        <v>401</v>
      </c>
      <c r="J674" s="220">
        <v>0.12</v>
      </c>
    </row>
    <row r="675" spans="1:10" ht="14.4" thickBot="1">
      <c r="A675" s="222"/>
      <c r="B675" s="222"/>
      <c r="C675" s="222"/>
      <c r="D675" s="222"/>
      <c r="E675" s="222" t="s">
        <v>400</v>
      </c>
      <c r="F675" s="220">
        <v>0.03</v>
      </c>
      <c r="G675" s="222"/>
      <c r="H675" s="221" t="s">
        <v>399</v>
      </c>
      <c r="I675" s="221"/>
      <c r="J675" s="220">
        <v>0.15</v>
      </c>
    </row>
    <row r="676" spans="1:10" ht="1.05" customHeight="1" thickTop="1">
      <c r="A676" s="217"/>
      <c r="B676" s="217"/>
      <c r="C676" s="217"/>
      <c r="D676" s="217"/>
      <c r="E676" s="217"/>
      <c r="F676" s="217"/>
      <c r="G676" s="217"/>
      <c r="H676" s="217"/>
      <c r="I676" s="217"/>
      <c r="J676" s="217"/>
    </row>
    <row r="677" spans="1:10" ht="18" customHeight="1">
      <c r="A677" s="39"/>
      <c r="B677" s="40" t="s">
        <v>7</v>
      </c>
      <c r="C677" s="39" t="s">
        <v>8</v>
      </c>
      <c r="D677" s="39" t="s">
        <v>9</v>
      </c>
      <c r="E677" s="238" t="s">
        <v>429</v>
      </c>
      <c r="F677" s="238"/>
      <c r="G677" s="41" t="s">
        <v>10</v>
      </c>
      <c r="H677" s="40" t="s">
        <v>11</v>
      </c>
      <c r="I677" s="40" t="s">
        <v>12</v>
      </c>
      <c r="J677" s="40" t="s">
        <v>14</v>
      </c>
    </row>
    <row r="678" spans="1:10" ht="25.95" customHeight="1">
      <c r="A678" s="33" t="s">
        <v>428</v>
      </c>
      <c r="B678" s="34" t="s">
        <v>1646</v>
      </c>
      <c r="C678" s="33" t="s">
        <v>23</v>
      </c>
      <c r="D678" s="33" t="s">
        <v>1645</v>
      </c>
      <c r="E678" s="237" t="s">
        <v>411</v>
      </c>
      <c r="F678" s="237"/>
      <c r="G678" s="35" t="s">
        <v>25</v>
      </c>
      <c r="H678" s="236">
        <v>1</v>
      </c>
      <c r="I678" s="235">
        <v>0.14000000000000001</v>
      </c>
      <c r="J678" s="235">
        <v>0.14000000000000001</v>
      </c>
    </row>
    <row r="679" spans="1:10" ht="24" customHeight="1">
      <c r="A679" s="227" t="s">
        <v>406</v>
      </c>
      <c r="B679" s="228" t="s">
        <v>942</v>
      </c>
      <c r="C679" s="227" t="s">
        <v>23</v>
      </c>
      <c r="D679" s="227" t="s">
        <v>941</v>
      </c>
      <c r="E679" s="226" t="s">
        <v>477</v>
      </c>
      <c r="F679" s="226"/>
      <c r="G679" s="225" t="s">
        <v>25</v>
      </c>
      <c r="H679" s="224">
        <v>1.2E-2</v>
      </c>
      <c r="I679" s="223">
        <v>11.72</v>
      </c>
      <c r="J679" s="223">
        <v>0.14000000000000001</v>
      </c>
    </row>
    <row r="680" spans="1:10" ht="26.4">
      <c r="A680" s="222"/>
      <c r="B680" s="222"/>
      <c r="C680" s="222"/>
      <c r="D680" s="222"/>
      <c r="E680" s="222" t="s">
        <v>403</v>
      </c>
      <c r="F680" s="220">
        <v>0.14000000000000001</v>
      </c>
      <c r="G680" s="222" t="s">
        <v>402</v>
      </c>
      <c r="H680" s="220">
        <v>0</v>
      </c>
      <c r="I680" s="222" t="s">
        <v>401</v>
      </c>
      <c r="J680" s="220">
        <v>0.14000000000000001</v>
      </c>
    </row>
    <row r="681" spans="1:10" ht="14.4" thickBot="1">
      <c r="A681" s="222"/>
      <c r="B681" s="222"/>
      <c r="C681" s="222"/>
      <c r="D681" s="222"/>
      <c r="E681" s="222" t="s">
        <v>400</v>
      </c>
      <c r="F681" s="220">
        <v>0.03</v>
      </c>
      <c r="G681" s="222"/>
      <c r="H681" s="221" t="s">
        <v>399</v>
      </c>
      <c r="I681" s="221"/>
      <c r="J681" s="220">
        <v>0.17</v>
      </c>
    </row>
    <row r="682" spans="1:10" ht="1.05" customHeight="1" thickTop="1">
      <c r="A682" s="217"/>
      <c r="B682" s="217"/>
      <c r="C682" s="217"/>
      <c r="D682" s="217"/>
      <c r="E682" s="217"/>
      <c r="F682" s="217"/>
      <c r="G682" s="217"/>
      <c r="H682" s="217"/>
      <c r="I682" s="217"/>
      <c r="J682" s="217"/>
    </row>
    <row r="683" spans="1:10" ht="18" customHeight="1">
      <c r="A683" s="39"/>
      <c r="B683" s="40" t="s">
        <v>7</v>
      </c>
      <c r="C683" s="39" t="s">
        <v>8</v>
      </c>
      <c r="D683" s="39" t="s">
        <v>9</v>
      </c>
      <c r="E683" s="238" t="s">
        <v>429</v>
      </c>
      <c r="F683" s="238"/>
      <c r="G683" s="41" t="s">
        <v>10</v>
      </c>
      <c r="H683" s="40" t="s">
        <v>11</v>
      </c>
      <c r="I683" s="40" t="s">
        <v>12</v>
      </c>
      <c r="J683" s="40" t="s">
        <v>14</v>
      </c>
    </row>
    <row r="684" spans="1:10" ht="25.95" customHeight="1">
      <c r="A684" s="33" t="s">
        <v>428</v>
      </c>
      <c r="B684" s="34" t="s">
        <v>1644</v>
      </c>
      <c r="C684" s="33" t="s">
        <v>23</v>
      </c>
      <c r="D684" s="33" t="s">
        <v>1643</v>
      </c>
      <c r="E684" s="237" t="s">
        <v>411</v>
      </c>
      <c r="F684" s="237"/>
      <c r="G684" s="35" t="s">
        <v>25</v>
      </c>
      <c r="H684" s="236">
        <v>1</v>
      </c>
      <c r="I684" s="235">
        <v>0.11</v>
      </c>
      <c r="J684" s="235">
        <v>0.11</v>
      </c>
    </row>
    <row r="685" spans="1:10" ht="24" customHeight="1">
      <c r="A685" s="227" t="s">
        <v>406</v>
      </c>
      <c r="B685" s="228" t="s">
        <v>479</v>
      </c>
      <c r="C685" s="227" t="s">
        <v>23</v>
      </c>
      <c r="D685" s="227" t="s">
        <v>478</v>
      </c>
      <c r="E685" s="226" t="s">
        <v>477</v>
      </c>
      <c r="F685" s="226"/>
      <c r="G685" s="225" t="s">
        <v>25</v>
      </c>
      <c r="H685" s="224">
        <v>9.4000000000000004E-3</v>
      </c>
      <c r="I685" s="223">
        <v>11.74</v>
      </c>
      <c r="J685" s="223">
        <v>0.11</v>
      </c>
    </row>
    <row r="686" spans="1:10" ht="26.4">
      <c r="A686" s="222"/>
      <c r="B686" s="222"/>
      <c r="C686" s="222"/>
      <c r="D686" s="222"/>
      <c r="E686" s="222" t="s">
        <v>403</v>
      </c>
      <c r="F686" s="220">
        <v>0.11</v>
      </c>
      <c r="G686" s="222" t="s">
        <v>402</v>
      </c>
      <c r="H686" s="220">
        <v>0</v>
      </c>
      <c r="I686" s="222" t="s">
        <v>401</v>
      </c>
      <c r="J686" s="220">
        <v>0.11</v>
      </c>
    </row>
    <row r="687" spans="1:10" ht="14.4" thickBot="1">
      <c r="A687" s="222"/>
      <c r="B687" s="222"/>
      <c r="C687" s="222"/>
      <c r="D687" s="222"/>
      <c r="E687" s="222" t="s">
        <v>400</v>
      </c>
      <c r="F687" s="220">
        <v>0.03</v>
      </c>
      <c r="G687" s="222"/>
      <c r="H687" s="221" t="s">
        <v>399</v>
      </c>
      <c r="I687" s="221"/>
      <c r="J687" s="220">
        <v>0.14000000000000001</v>
      </c>
    </row>
    <row r="688" spans="1:10" ht="1.05" customHeight="1" thickTop="1">
      <c r="A688" s="217"/>
      <c r="B688" s="217"/>
      <c r="C688" s="217"/>
      <c r="D688" s="217"/>
      <c r="E688" s="217"/>
      <c r="F688" s="217"/>
      <c r="G688" s="217"/>
      <c r="H688" s="217"/>
      <c r="I688" s="217"/>
      <c r="J688" s="217"/>
    </row>
    <row r="689" spans="1:10" ht="18" customHeight="1">
      <c r="A689" s="39"/>
      <c r="B689" s="40" t="s">
        <v>7</v>
      </c>
      <c r="C689" s="39" t="s">
        <v>8</v>
      </c>
      <c r="D689" s="39" t="s">
        <v>9</v>
      </c>
      <c r="E689" s="238" t="s">
        <v>429</v>
      </c>
      <c r="F689" s="238"/>
      <c r="G689" s="41" t="s">
        <v>10</v>
      </c>
      <c r="H689" s="40" t="s">
        <v>11</v>
      </c>
      <c r="I689" s="40" t="s">
        <v>12</v>
      </c>
      <c r="J689" s="40" t="s">
        <v>14</v>
      </c>
    </row>
    <row r="690" spans="1:10" ht="25.95" customHeight="1">
      <c r="A690" s="33" t="s">
        <v>428</v>
      </c>
      <c r="B690" s="34" t="s">
        <v>1642</v>
      </c>
      <c r="C690" s="33" t="s">
        <v>23</v>
      </c>
      <c r="D690" s="33" t="s">
        <v>1641</v>
      </c>
      <c r="E690" s="237" t="s">
        <v>411</v>
      </c>
      <c r="F690" s="237"/>
      <c r="G690" s="35" t="s">
        <v>25</v>
      </c>
      <c r="H690" s="236">
        <v>1</v>
      </c>
      <c r="I690" s="235">
        <v>0.34</v>
      </c>
      <c r="J690" s="235">
        <v>0.34</v>
      </c>
    </row>
    <row r="691" spans="1:10" ht="24" customHeight="1">
      <c r="A691" s="227" t="s">
        <v>406</v>
      </c>
      <c r="B691" s="228" t="s">
        <v>1160</v>
      </c>
      <c r="C691" s="227" t="s">
        <v>23</v>
      </c>
      <c r="D691" s="227" t="s">
        <v>1159</v>
      </c>
      <c r="E691" s="226" t="s">
        <v>477</v>
      </c>
      <c r="F691" s="226"/>
      <c r="G691" s="225" t="s">
        <v>25</v>
      </c>
      <c r="H691" s="224">
        <v>3.0200000000000001E-2</v>
      </c>
      <c r="I691" s="223">
        <v>11.32</v>
      </c>
      <c r="J691" s="223">
        <v>0.34</v>
      </c>
    </row>
    <row r="692" spans="1:10" ht="26.4">
      <c r="A692" s="222"/>
      <c r="B692" s="222"/>
      <c r="C692" s="222"/>
      <c r="D692" s="222"/>
      <c r="E692" s="222" t="s">
        <v>403</v>
      </c>
      <c r="F692" s="220">
        <v>0.34</v>
      </c>
      <c r="G692" s="222" t="s">
        <v>402</v>
      </c>
      <c r="H692" s="220">
        <v>0</v>
      </c>
      <c r="I692" s="222" t="s">
        <v>401</v>
      </c>
      <c r="J692" s="220">
        <v>0.34</v>
      </c>
    </row>
    <row r="693" spans="1:10" ht="14.4" thickBot="1">
      <c r="A693" s="222"/>
      <c r="B693" s="222"/>
      <c r="C693" s="222"/>
      <c r="D693" s="222"/>
      <c r="E693" s="222" t="s">
        <v>400</v>
      </c>
      <c r="F693" s="220">
        <v>0.09</v>
      </c>
      <c r="G693" s="222"/>
      <c r="H693" s="221" t="s">
        <v>399</v>
      </c>
      <c r="I693" s="221"/>
      <c r="J693" s="220">
        <v>0.43</v>
      </c>
    </row>
    <row r="694" spans="1:10" ht="1.05" customHeight="1" thickTop="1">
      <c r="A694" s="217"/>
      <c r="B694" s="217"/>
      <c r="C694" s="217"/>
      <c r="D694" s="217"/>
      <c r="E694" s="217"/>
      <c r="F694" s="217"/>
      <c r="G694" s="217"/>
      <c r="H694" s="217"/>
      <c r="I694" s="217"/>
      <c r="J694" s="217"/>
    </row>
    <row r="695" spans="1:10" ht="18" customHeight="1">
      <c r="A695" s="39"/>
      <c r="B695" s="40" t="s">
        <v>7</v>
      </c>
      <c r="C695" s="39" t="s">
        <v>8</v>
      </c>
      <c r="D695" s="39" t="s">
        <v>9</v>
      </c>
      <c r="E695" s="238" t="s">
        <v>429</v>
      </c>
      <c r="F695" s="238"/>
      <c r="G695" s="41" t="s">
        <v>10</v>
      </c>
      <c r="H695" s="40" t="s">
        <v>11</v>
      </c>
      <c r="I695" s="40" t="s">
        <v>12</v>
      </c>
      <c r="J695" s="40" t="s">
        <v>14</v>
      </c>
    </row>
    <row r="696" spans="1:10" ht="39" customHeight="1">
      <c r="A696" s="33" t="s">
        <v>428</v>
      </c>
      <c r="B696" s="34" t="s">
        <v>1640</v>
      </c>
      <c r="C696" s="33" t="s">
        <v>23</v>
      </c>
      <c r="D696" s="33" t="s">
        <v>1639</v>
      </c>
      <c r="E696" s="237" t="s">
        <v>411</v>
      </c>
      <c r="F696" s="237"/>
      <c r="G696" s="35" t="s">
        <v>25</v>
      </c>
      <c r="H696" s="236">
        <v>1</v>
      </c>
      <c r="I696" s="235">
        <v>0.17</v>
      </c>
      <c r="J696" s="235">
        <v>0.17</v>
      </c>
    </row>
    <row r="697" spans="1:10" ht="25.95" customHeight="1">
      <c r="A697" s="227" t="s">
        <v>406</v>
      </c>
      <c r="B697" s="228" t="s">
        <v>1123</v>
      </c>
      <c r="C697" s="227" t="s">
        <v>23</v>
      </c>
      <c r="D697" s="227" t="s">
        <v>1122</v>
      </c>
      <c r="E697" s="226" t="s">
        <v>477</v>
      </c>
      <c r="F697" s="226"/>
      <c r="G697" s="225" t="s">
        <v>25</v>
      </c>
      <c r="H697" s="224">
        <v>1.46E-2</v>
      </c>
      <c r="I697" s="223">
        <v>11.72</v>
      </c>
      <c r="J697" s="223">
        <v>0.17</v>
      </c>
    </row>
    <row r="698" spans="1:10" ht="26.4">
      <c r="A698" s="222"/>
      <c r="B698" s="222"/>
      <c r="C698" s="222"/>
      <c r="D698" s="222"/>
      <c r="E698" s="222" t="s">
        <v>403</v>
      </c>
      <c r="F698" s="220">
        <v>0.17</v>
      </c>
      <c r="G698" s="222" t="s">
        <v>402</v>
      </c>
      <c r="H698" s="220">
        <v>0</v>
      </c>
      <c r="I698" s="222" t="s">
        <v>401</v>
      </c>
      <c r="J698" s="220">
        <v>0.17</v>
      </c>
    </row>
    <row r="699" spans="1:10" ht="14.4" thickBot="1">
      <c r="A699" s="222"/>
      <c r="B699" s="222"/>
      <c r="C699" s="222"/>
      <c r="D699" s="222"/>
      <c r="E699" s="222" t="s">
        <v>400</v>
      </c>
      <c r="F699" s="220">
        <v>0.04</v>
      </c>
      <c r="G699" s="222"/>
      <c r="H699" s="221" t="s">
        <v>399</v>
      </c>
      <c r="I699" s="221"/>
      <c r="J699" s="220">
        <v>0.21</v>
      </c>
    </row>
    <row r="700" spans="1:10" ht="1.05" customHeight="1" thickTop="1">
      <c r="A700" s="217"/>
      <c r="B700" s="217"/>
      <c r="C700" s="217"/>
      <c r="D700" s="217"/>
      <c r="E700" s="217"/>
      <c r="F700" s="217"/>
      <c r="G700" s="217"/>
      <c r="H700" s="217"/>
      <c r="I700" s="217"/>
      <c r="J700" s="217"/>
    </row>
    <row r="701" spans="1:10" ht="18" customHeight="1">
      <c r="A701" s="39"/>
      <c r="B701" s="40" t="s">
        <v>7</v>
      </c>
      <c r="C701" s="39" t="s">
        <v>8</v>
      </c>
      <c r="D701" s="39" t="s">
        <v>9</v>
      </c>
      <c r="E701" s="238" t="s">
        <v>429</v>
      </c>
      <c r="F701" s="238"/>
      <c r="G701" s="41" t="s">
        <v>10</v>
      </c>
      <c r="H701" s="40" t="s">
        <v>11</v>
      </c>
      <c r="I701" s="40" t="s">
        <v>12</v>
      </c>
      <c r="J701" s="40" t="s">
        <v>14</v>
      </c>
    </row>
    <row r="702" spans="1:10" ht="25.95" customHeight="1">
      <c r="A702" s="33" t="s">
        <v>428</v>
      </c>
      <c r="B702" s="34" t="s">
        <v>1638</v>
      </c>
      <c r="C702" s="33" t="s">
        <v>23</v>
      </c>
      <c r="D702" s="33" t="s">
        <v>1637</v>
      </c>
      <c r="E702" s="237" t="s">
        <v>411</v>
      </c>
      <c r="F702" s="237"/>
      <c r="G702" s="35" t="s">
        <v>25</v>
      </c>
      <c r="H702" s="236">
        <v>1</v>
      </c>
      <c r="I702" s="235">
        <v>0.11</v>
      </c>
      <c r="J702" s="235">
        <v>0.11</v>
      </c>
    </row>
    <row r="703" spans="1:10" ht="24" customHeight="1">
      <c r="A703" s="227" t="s">
        <v>406</v>
      </c>
      <c r="B703" s="228" t="s">
        <v>1255</v>
      </c>
      <c r="C703" s="227" t="s">
        <v>23</v>
      </c>
      <c r="D703" s="227" t="s">
        <v>1254</v>
      </c>
      <c r="E703" s="226" t="s">
        <v>477</v>
      </c>
      <c r="F703" s="226"/>
      <c r="G703" s="225" t="s">
        <v>25</v>
      </c>
      <c r="H703" s="224">
        <v>9.4000000000000004E-3</v>
      </c>
      <c r="I703" s="223">
        <v>11.74</v>
      </c>
      <c r="J703" s="223">
        <v>0.11</v>
      </c>
    </row>
    <row r="704" spans="1:10" ht="26.4">
      <c r="A704" s="222"/>
      <c r="B704" s="222"/>
      <c r="C704" s="222"/>
      <c r="D704" s="222"/>
      <c r="E704" s="222" t="s">
        <v>403</v>
      </c>
      <c r="F704" s="220">
        <v>0.11</v>
      </c>
      <c r="G704" s="222" t="s">
        <v>402</v>
      </c>
      <c r="H704" s="220">
        <v>0</v>
      </c>
      <c r="I704" s="222" t="s">
        <v>401</v>
      </c>
      <c r="J704" s="220">
        <v>0.11</v>
      </c>
    </row>
    <row r="705" spans="1:10" ht="14.4" thickBot="1">
      <c r="A705" s="222"/>
      <c r="B705" s="222"/>
      <c r="C705" s="222"/>
      <c r="D705" s="222"/>
      <c r="E705" s="222" t="s">
        <v>400</v>
      </c>
      <c r="F705" s="220">
        <v>0.03</v>
      </c>
      <c r="G705" s="222"/>
      <c r="H705" s="221" t="s">
        <v>399</v>
      </c>
      <c r="I705" s="221"/>
      <c r="J705" s="220">
        <v>0.14000000000000001</v>
      </c>
    </row>
    <row r="706" spans="1:10" ht="1.05" customHeight="1" thickTop="1">
      <c r="A706" s="217"/>
      <c r="B706" s="217"/>
      <c r="C706" s="217"/>
      <c r="D706" s="217"/>
      <c r="E706" s="217"/>
      <c r="F706" s="217"/>
      <c r="G706" s="217"/>
      <c r="H706" s="217"/>
      <c r="I706" s="217"/>
      <c r="J706" s="217"/>
    </row>
    <row r="707" spans="1:10" ht="18" customHeight="1">
      <c r="A707" s="39"/>
      <c r="B707" s="40" t="s">
        <v>7</v>
      </c>
      <c r="C707" s="39" t="s">
        <v>8</v>
      </c>
      <c r="D707" s="39" t="s">
        <v>9</v>
      </c>
      <c r="E707" s="238" t="s">
        <v>429</v>
      </c>
      <c r="F707" s="238"/>
      <c r="G707" s="41" t="s">
        <v>10</v>
      </c>
      <c r="H707" s="40" t="s">
        <v>11</v>
      </c>
      <c r="I707" s="40" t="s">
        <v>12</v>
      </c>
      <c r="J707" s="40" t="s">
        <v>14</v>
      </c>
    </row>
    <row r="708" spans="1:10" ht="25.95" customHeight="1">
      <c r="A708" s="33" t="s">
        <v>428</v>
      </c>
      <c r="B708" s="34" t="s">
        <v>1636</v>
      </c>
      <c r="C708" s="33" t="s">
        <v>23</v>
      </c>
      <c r="D708" s="33" t="s">
        <v>1635</v>
      </c>
      <c r="E708" s="237" t="s">
        <v>411</v>
      </c>
      <c r="F708" s="237"/>
      <c r="G708" s="35" t="s">
        <v>25</v>
      </c>
      <c r="H708" s="236">
        <v>1</v>
      </c>
      <c r="I708" s="235">
        <v>0.15</v>
      </c>
      <c r="J708" s="235">
        <v>0.15</v>
      </c>
    </row>
    <row r="709" spans="1:10" ht="24" customHeight="1">
      <c r="A709" s="227" t="s">
        <v>406</v>
      </c>
      <c r="B709" s="228" t="s">
        <v>849</v>
      </c>
      <c r="C709" s="227" t="s">
        <v>23</v>
      </c>
      <c r="D709" s="227" t="s">
        <v>848</v>
      </c>
      <c r="E709" s="226" t="s">
        <v>477</v>
      </c>
      <c r="F709" s="226"/>
      <c r="G709" s="225" t="s">
        <v>25</v>
      </c>
      <c r="H709" s="224">
        <v>9.4000000000000004E-3</v>
      </c>
      <c r="I709" s="223">
        <v>16.39</v>
      </c>
      <c r="J709" s="223">
        <v>0.15</v>
      </c>
    </row>
    <row r="710" spans="1:10" ht="26.4">
      <c r="A710" s="222"/>
      <c r="B710" s="222"/>
      <c r="C710" s="222"/>
      <c r="D710" s="222"/>
      <c r="E710" s="222" t="s">
        <v>403</v>
      </c>
      <c r="F710" s="220">
        <v>0.15</v>
      </c>
      <c r="G710" s="222" t="s">
        <v>402</v>
      </c>
      <c r="H710" s="220">
        <v>0</v>
      </c>
      <c r="I710" s="222" t="s">
        <v>401</v>
      </c>
      <c r="J710" s="220">
        <v>0.15</v>
      </c>
    </row>
    <row r="711" spans="1:10" ht="14.4" thickBot="1">
      <c r="A711" s="222"/>
      <c r="B711" s="222"/>
      <c r="C711" s="222"/>
      <c r="D711" s="222"/>
      <c r="E711" s="222" t="s">
        <v>400</v>
      </c>
      <c r="F711" s="220">
        <v>0.04</v>
      </c>
      <c r="G711" s="222"/>
      <c r="H711" s="221" t="s">
        <v>399</v>
      </c>
      <c r="I711" s="221"/>
      <c r="J711" s="220">
        <v>0.19</v>
      </c>
    </row>
    <row r="712" spans="1:10" ht="1.05" customHeight="1" thickTop="1">
      <c r="A712" s="217"/>
      <c r="B712" s="217"/>
      <c r="C712" s="217"/>
      <c r="D712" s="217"/>
      <c r="E712" s="217"/>
      <c r="F712" s="217"/>
      <c r="G712" s="217"/>
      <c r="H712" s="217"/>
      <c r="I712" s="217"/>
      <c r="J712" s="217"/>
    </row>
    <row r="713" spans="1:10" ht="18" customHeight="1">
      <c r="A713" s="39"/>
      <c r="B713" s="40" t="s">
        <v>7</v>
      </c>
      <c r="C713" s="39" t="s">
        <v>8</v>
      </c>
      <c r="D713" s="39" t="s">
        <v>9</v>
      </c>
      <c r="E713" s="238" t="s">
        <v>429</v>
      </c>
      <c r="F713" s="238"/>
      <c r="G713" s="41" t="s">
        <v>10</v>
      </c>
      <c r="H713" s="40" t="s">
        <v>11</v>
      </c>
      <c r="I713" s="40" t="s">
        <v>12</v>
      </c>
      <c r="J713" s="40" t="s">
        <v>14</v>
      </c>
    </row>
    <row r="714" spans="1:10" ht="25.95" customHeight="1">
      <c r="A714" s="33" t="s">
        <v>428</v>
      </c>
      <c r="B714" s="34" t="s">
        <v>1634</v>
      </c>
      <c r="C714" s="33" t="s">
        <v>23</v>
      </c>
      <c r="D714" s="33" t="s">
        <v>1633</v>
      </c>
      <c r="E714" s="237" t="s">
        <v>411</v>
      </c>
      <c r="F714" s="237"/>
      <c r="G714" s="35" t="s">
        <v>25</v>
      </c>
      <c r="H714" s="236">
        <v>1</v>
      </c>
      <c r="I714" s="235">
        <v>0.49</v>
      </c>
      <c r="J714" s="235">
        <v>0.49</v>
      </c>
    </row>
    <row r="715" spans="1:10" ht="24" customHeight="1">
      <c r="A715" s="227" t="s">
        <v>406</v>
      </c>
      <c r="B715" s="228" t="s">
        <v>1200</v>
      </c>
      <c r="C715" s="227" t="s">
        <v>23</v>
      </c>
      <c r="D715" s="227" t="s">
        <v>1199</v>
      </c>
      <c r="E715" s="226" t="s">
        <v>477</v>
      </c>
      <c r="F715" s="226"/>
      <c r="G715" s="225" t="s">
        <v>25</v>
      </c>
      <c r="H715" s="224">
        <v>3.0200000000000001E-2</v>
      </c>
      <c r="I715" s="223">
        <v>16.39</v>
      </c>
      <c r="J715" s="223">
        <v>0.49</v>
      </c>
    </row>
    <row r="716" spans="1:10" ht="26.4">
      <c r="A716" s="222"/>
      <c r="B716" s="222"/>
      <c r="C716" s="222"/>
      <c r="D716" s="222"/>
      <c r="E716" s="222" t="s">
        <v>403</v>
      </c>
      <c r="F716" s="220">
        <v>0.49</v>
      </c>
      <c r="G716" s="222" t="s">
        <v>402</v>
      </c>
      <c r="H716" s="220">
        <v>0</v>
      </c>
      <c r="I716" s="222" t="s">
        <v>401</v>
      </c>
      <c r="J716" s="220">
        <v>0.49</v>
      </c>
    </row>
    <row r="717" spans="1:10" ht="14.4" thickBot="1">
      <c r="A717" s="222"/>
      <c r="B717" s="222"/>
      <c r="C717" s="222"/>
      <c r="D717" s="222"/>
      <c r="E717" s="222" t="s">
        <v>400</v>
      </c>
      <c r="F717" s="220">
        <v>0.14000000000000001</v>
      </c>
      <c r="G717" s="222"/>
      <c r="H717" s="221" t="s">
        <v>399</v>
      </c>
      <c r="I717" s="221"/>
      <c r="J717" s="220">
        <v>0.63</v>
      </c>
    </row>
    <row r="718" spans="1:10" ht="1.05" customHeight="1" thickTop="1">
      <c r="A718" s="217"/>
      <c r="B718" s="217"/>
      <c r="C718" s="217"/>
      <c r="D718" s="217"/>
      <c r="E718" s="217"/>
      <c r="F718" s="217"/>
      <c r="G718" s="217"/>
      <c r="H718" s="217"/>
      <c r="I718" s="217"/>
      <c r="J718" s="217"/>
    </row>
    <row r="719" spans="1:10" ht="18" customHeight="1">
      <c r="A719" s="39"/>
      <c r="B719" s="40" t="s">
        <v>7</v>
      </c>
      <c r="C719" s="39" t="s">
        <v>8</v>
      </c>
      <c r="D719" s="39" t="s">
        <v>9</v>
      </c>
      <c r="E719" s="238" t="s">
        <v>429</v>
      </c>
      <c r="F719" s="238"/>
      <c r="G719" s="41" t="s">
        <v>10</v>
      </c>
      <c r="H719" s="40" t="s">
        <v>11</v>
      </c>
      <c r="I719" s="40" t="s">
        <v>12</v>
      </c>
      <c r="J719" s="40" t="s">
        <v>14</v>
      </c>
    </row>
    <row r="720" spans="1:10" ht="25.95" customHeight="1">
      <c r="A720" s="33" t="s">
        <v>428</v>
      </c>
      <c r="B720" s="34" t="s">
        <v>1632</v>
      </c>
      <c r="C720" s="33" t="s">
        <v>23</v>
      </c>
      <c r="D720" s="33" t="s">
        <v>1631</v>
      </c>
      <c r="E720" s="237" t="s">
        <v>411</v>
      </c>
      <c r="F720" s="237"/>
      <c r="G720" s="35" t="s">
        <v>25</v>
      </c>
      <c r="H720" s="236">
        <v>1</v>
      </c>
      <c r="I720" s="235">
        <v>0.49</v>
      </c>
      <c r="J720" s="235">
        <v>0.49</v>
      </c>
    </row>
    <row r="721" spans="1:10" ht="24" customHeight="1">
      <c r="A721" s="227" t="s">
        <v>406</v>
      </c>
      <c r="B721" s="228" t="s">
        <v>876</v>
      </c>
      <c r="C721" s="227" t="s">
        <v>23</v>
      </c>
      <c r="D721" s="227" t="s">
        <v>875</v>
      </c>
      <c r="E721" s="226" t="s">
        <v>477</v>
      </c>
      <c r="F721" s="226"/>
      <c r="G721" s="225" t="s">
        <v>25</v>
      </c>
      <c r="H721" s="224">
        <v>3.0200000000000001E-2</v>
      </c>
      <c r="I721" s="223">
        <v>16.39</v>
      </c>
      <c r="J721" s="223">
        <v>0.49</v>
      </c>
    </row>
    <row r="722" spans="1:10" ht="26.4">
      <c r="A722" s="222"/>
      <c r="B722" s="222"/>
      <c r="C722" s="222"/>
      <c r="D722" s="222"/>
      <c r="E722" s="222" t="s">
        <v>403</v>
      </c>
      <c r="F722" s="220">
        <v>0.49</v>
      </c>
      <c r="G722" s="222" t="s">
        <v>402</v>
      </c>
      <c r="H722" s="220">
        <v>0</v>
      </c>
      <c r="I722" s="222" t="s">
        <v>401</v>
      </c>
      <c r="J722" s="220">
        <v>0.49</v>
      </c>
    </row>
    <row r="723" spans="1:10" ht="14.4" thickBot="1">
      <c r="A723" s="222"/>
      <c r="B723" s="222"/>
      <c r="C723" s="222"/>
      <c r="D723" s="222"/>
      <c r="E723" s="222" t="s">
        <v>400</v>
      </c>
      <c r="F723" s="220">
        <v>0.14000000000000001</v>
      </c>
      <c r="G723" s="222"/>
      <c r="H723" s="221" t="s">
        <v>399</v>
      </c>
      <c r="I723" s="221"/>
      <c r="J723" s="220">
        <v>0.63</v>
      </c>
    </row>
    <row r="724" spans="1:10" ht="1.05" customHeight="1" thickTop="1">
      <c r="A724" s="217"/>
      <c r="B724" s="217"/>
      <c r="C724" s="217"/>
      <c r="D724" s="217"/>
      <c r="E724" s="217"/>
      <c r="F724" s="217"/>
      <c r="G724" s="217"/>
      <c r="H724" s="217"/>
      <c r="I724" s="217"/>
      <c r="J724" s="217"/>
    </row>
    <row r="725" spans="1:10" ht="18" customHeight="1">
      <c r="A725" s="39"/>
      <c r="B725" s="40" t="s">
        <v>7</v>
      </c>
      <c r="C725" s="39" t="s">
        <v>8</v>
      </c>
      <c r="D725" s="39" t="s">
        <v>9</v>
      </c>
      <c r="E725" s="238" t="s">
        <v>429</v>
      </c>
      <c r="F725" s="238"/>
      <c r="G725" s="41" t="s">
        <v>10</v>
      </c>
      <c r="H725" s="40" t="s">
        <v>11</v>
      </c>
      <c r="I725" s="40" t="s">
        <v>12</v>
      </c>
      <c r="J725" s="40" t="s">
        <v>14</v>
      </c>
    </row>
    <row r="726" spans="1:10" ht="25.95" customHeight="1">
      <c r="A726" s="33" t="s">
        <v>428</v>
      </c>
      <c r="B726" s="34" t="s">
        <v>1630</v>
      </c>
      <c r="C726" s="33" t="s">
        <v>23</v>
      </c>
      <c r="D726" s="33" t="s">
        <v>1629</v>
      </c>
      <c r="E726" s="237" t="s">
        <v>411</v>
      </c>
      <c r="F726" s="237"/>
      <c r="G726" s="35" t="s">
        <v>25</v>
      </c>
      <c r="H726" s="236">
        <v>1</v>
      </c>
      <c r="I726" s="235">
        <v>0.23</v>
      </c>
      <c r="J726" s="235">
        <v>0.23</v>
      </c>
    </row>
    <row r="727" spans="1:10" ht="24" customHeight="1">
      <c r="A727" s="227" t="s">
        <v>406</v>
      </c>
      <c r="B727" s="228" t="s">
        <v>598</v>
      </c>
      <c r="C727" s="227" t="s">
        <v>23</v>
      </c>
      <c r="D727" s="227" t="s">
        <v>597</v>
      </c>
      <c r="E727" s="226" t="s">
        <v>477</v>
      </c>
      <c r="F727" s="226"/>
      <c r="G727" s="225" t="s">
        <v>25</v>
      </c>
      <c r="H727" s="224">
        <v>1.46E-2</v>
      </c>
      <c r="I727" s="223">
        <v>16.39</v>
      </c>
      <c r="J727" s="223">
        <v>0.23</v>
      </c>
    </row>
    <row r="728" spans="1:10" ht="26.4">
      <c r="A728" s="222"/>
      <c r="B728" s="222"/>
      <c r="C728" s="222"/>
      <c r="D728" s="222"/>
      <c r="E728" s="222" t="s">
        <v>403</v>
      </c>
      <c r="F728" s="220">
        <v>0.23</v>
      </c>
      <c r="G728" s="222" t="s">
        <v>402</v>
      </c>
      <c r="H728" s="220">
        <v>0</v>
      </c>
      <c r="I728" s="222" t="s">
        <v>401</v>
      </c>
      <c r="J728" s="220">
        <v>0.23</v>
      </c>
    </row>
    <row r="729" spans="1:10" ht="14.4" thickBot="1">
      <c r="A729" s="222"/>
      <c r="B729" s="222"/>
      <c r="C729" s="222"/>
      <c r="D729" s="222"/>
      <c r="E729" s="222" t="s">
        <v>400</v>
      </c>
      <c r="F729" s="220">
        <v>0.06</v>
      </c>
      <c r="G729" s="222"/>
      <c r="H729" s="221" t="s">
        <v>399</v>
      </c>
      <c r="I729" s="221"/>
      <c r="J729" s="220">
        <v>0.28999999999999998</v>
      </c>
    </row>
    <row r="730" spans="1:10" ht="1.05" customHeight="1" thickTop="1">
      <c r="A730" s="217"/>
      <c r="B730" s="217"/>
      <c r="C730" s="217"/>
      <c r="D730" s="217"/>
      <c r="E730" s="217"/>
      <c r="F730" s="217"/>
      <c r="G730" s="217"/>
      <c r="H730" s="217"/>
      <c r="I730" s="217"/>
      <c r="J730" s="217"/>
    </row>
    <row r="731" spans="1:10" ht="18" customHeight="1">
      <c r="A731" s="39"/>
      <c r="B731" s="40" t="s">
        <v>7</v>
      </c>
      <c r="C731" s="39" t="s">
        <v>8</v>
      </c>
      <c r="D731" s="39" t="s">
        <v>9</v>
      </c>
      <c r="E731" s="238" t="s">
        <v>429</v>
      </c>
      <c r="F731" s="238"/>
      <c r="G731" s="41" t="s">
        <v>10</v>
      </c>
      <c r="H731" s="40" t="s">
        <v>11</v>
      </c>
      <c r="I731" s="40" t="s">
        <v>12</v>
      </c>
      <c r="J731" s="40" t="s">
        <v>14</v>
      </c>
    </row>
    <row r="732" spans="1:10" ht="25.95" customHeight="1">
      <c r="A732" s="33" t="s">
        <v>428</v>
      </c>
      <c r="B732" s="34" t="s">
        <v>679</v>
      </c>
      <c r="C732" s="33" t="s">
        <v>23</v>
      </c>
      <c r="D732" s="33" t="s">
        <v>678</v>
      </c>
      <c r="E732" s="237" t="s">
        <v>411</v>
      </c>
      <c r="F732" s="237"/>
      <c r="G732" s="35" t="s">
        <v>25</v>
      </c>
      <c r="H732" s="236">
        <v>1</v>
      </c>
      <c r="I732" s="235">
        <v>1.1599999999999999</v>
      </c>
      <c r="J732" s="235">
        <v>1.1599999999999999</v>
      </c>
    </row>
    <row r="733" spans="1:10" ht="24" customHeight="1">
      <c r="A733" s="227" t="s">
        <v>406</v>
      </c>
      <c r="B733" s="228" t="s">
        <v>677</v>
      </c>
      <c r="C733" s="227" t="s">
        <v>23</v>
      </c>
      <c r="D733" s="227" t="s">
        <v>676</v>
      </c>
      <c r="E733" s="226" t="s">
        <v>477</v>
      </c>
      <c r="F733" s="226"/>
      <c r="G733" s="225" t="s">
        <v>25</v>
      </c>
      <c r="H733" s="224">
        <v>1.2E-2</v>
      </c>
      <c r="I733" s="223">
        <v>96.75</v>
      </c>
      <c r="J733" s="223">
        <v>1.1599999999999999</v>
      </c>
    </row>
    <row r="734" spans="1:10" ht="26.4">
      <c r="A734" s="222"/>
      <c r="B734" s="222"/>
      <c r="C734" s="222"/>
      <c r="D734" s="222"/>
      <c r="E734" s="222" t="s">
        <v>403</v>
      </c>
      <c r="F734" s="220">
        <v>1.1599999999999999</v>
      </c>
      <c r="G734" s="222" t="s">
        <v>402</v>
      </c>
      <c r="H734" s="220">
        <v>0</v>
      </c>
      <c r="I734" s="222" t="s">
        <v>401</v>
      </c>
      <c r="J734" s="220">
        <v>1.1599999999999999</v>
      </c>
    </row>
    <row r="735" spans="1:10" ht="14.4" thickBot="1">
      <c r="A735" s="222"/>
      <c r="B735" s="222"/>
      <c r="C735" s="222"/>
      <c r="D735" s="222"/>
      <c r="E735" s="222" t="s">
        <v>400</v>
      </c>
      <c r="F735" s="220">
        <v>0.32</v>
      </c>
      <c r="G735" s="222"/>
      <c r="H735" s="221" t="s">
        <v>399</v>
      </c>
      <c r="I735" s="221"/>
      <c r="J735" s="220">
        <v>1.48</v>
      </c>
    </row>
    <row r="736" spans="1:10" ht="1.05" customHeight="1" thickTop="1">
      <c r="A736" s="217"/>
      <c r="B736" s="217"/>
      <c r="C736" s="217"/>
      <c r="D736" s="217"/>
      <c r="E736" s="217"/>
      <c r="F736" s="217"/>
      <c r="G736" s="217"/>
      <c r="H736" s="217"/>
      <c r="I736" s="217"/>
      <c r="J736" s="217"/>
    </row>
    <row r="737" spans="1:10" ht="18" customHeight="1">
      <c r="A737" s="39"/>
      <c r="B737" s="40" t="s">
        <v>7</v>
      </c>
      <c r="C737" s="39" t="s">
        <v>8</v>
      </c>
      <c r="D737" s="39" t="s">
        <v>9</v>
      </c>
      <c r="E737" s="238" t="s">
        <v>429</v>
      </c>
      <c r="F737" s="238"/>
      <c r="G737" s="41" t="s">
        <v>10</v>
      </c>
      <c r="H737" s="40" t="s">
        <v>11</v>
      </c>
      <c r="I737" s="40" t="s">
        <v>12</v>
      </c>
      <c r="J737" s="40" t="s">
        <v>14</v>
      </c>
    </row>
    <row r="738" spans="1:10" ht="25.95" customHeight="1">
      <c r="A738" s="33" t="s">
        <v>428</v>
      </c>
      <c r="B738" s="34" t="s">
        <v>1628</v>
      </c>
      <c r="C738" s="33" t="s">
        <v>23</v>
      </c>
      <c r="D738" s="33" t="s">
        <v>1627</v>
      </c>
      <c r="E738" s="237" t="s">
        <v>411</v>
      </c>
      <c r="F738" s="237"/>
      <c r="G738" s="35" t="s">
        <v>25</v>
      </c>
      <c r="H738" s="236">
        <v>1</v>
      </c>
      <c r="I738" s="235">
        <v>2.75</v>
      </c>
      <c r="J738" s="235">
        <v>2.75</v>
      </c>
    </row>
    <row r="739" spans="1:10" ht="24" customHeight="1">
      <c r="A739" s="227" t="s">
        <v>406</v>
      </c>
      <c r="B739" s="228" t="s">
        <v>1134</v>
      </c>
      <c r="C739" s="227" t="s">
        <v>23</v>
      </c>
      <c r="D739" s="227" t="s">
        <v>1133</v>
      </c>
      <c r="E739" s="226" t="s">
        <v>477</v>
      </c>
      <c r="F739" s="226"/>
      <c r="G739" s="225" t="s">
        <v>25</v>
      </c>
      <c r="H739" s="224">
        <v>2.76E-2</v>
      </c>
      <c r="I739" s="223">
        <v>99.75</v>
      </c>
      <c r="J739" s="223">
        <v>2.75</v>
      </c>
    </row>
    <row r="740" spans="1:10" ht="26.4">
      <c r="A740" s="222"/>
      <c r="B740" s="222"/>
      <c r="C740" s="222"/>
      <c r="D740" s="222"/>
      <c r="E740" s="222" t="s">
        <v>403</v>
      </c>
      <c r="F740" s="220">
        <v>2.75</v>
      </c>
      <c r="G740" s="222" t="s">
        <v>402</v>
      </c>
      <c r="H740" s="220">
        <v>0</v>
      </c>
      <c r="I740" s="222" t="s">
        <v>401</v>
      </c>
      <c r="J740" s="220">
        <v>2.75</v>
      </c>
    </row>
    <row r="741" spans="1:10" ht="14.4" thickBot="1">
      <c r="A741" s="222"/>
      <c r="B741" s="222"/>
      <c r="C741" s="222"/>
      <c r="D741" s="222"/>
      <c r="E741" s="222" t="s">
        <v>400</v>
      </c>
      <c r="F741" s="220">
        <v>0.78</v>
      </c>
      <c r="G741" s="222"/>
      <c r="H741" s="221" t="s">
        <v>399</v>
      </c>
      <c r="I741" s="221"/>
      <c r="J741" s="220">
        <v>3.53</v>
      </c>
    </row>
    <row r="742" spans="1:10" ht="1.05" customHeight="1" thickTop="1">
      <c r="A742" s="217"/>
      <c r="B742" s="217"/>
      <c r="C742" s="217"/>
      <c r="D742" s="217"/>
      <c r="E742" s="217"/>
      <c r="F742" s="217"/>
      <c r="G742" s="217"/>
      <c r="H742" s="217"/>
      <c r="I742" s="217"/>
      <c r="J742" s="217"/>
    </row>
    <row r="743" spans="1:10" ht="18" customHeight="1">
      <c r="A743" s="39"/>
      <c r="B743" s="40" t="s">
        <v>7</v>
      </c>
      <c r="C743" s="39" t="s">
        <v>8</v>
      </c>
      <c r="D743" s="39" t="s">
        <v>9</v>
      </c>
      <c r="E743" s="238" t="s">
        <v>429</v>
      </c>
      <c r="F743" s="238"/>
      <c r="G743" s="41" t="s">
        <v>10</v>
      </c>
      <c r="H743" s="40" t="s">
        <v>11</v>
      </c>
      <c r="I743" s="40" t="s">
        <v>12</v>
      </c>
      <c r="J743" s="40" t="s">
        <v>14</v>
      </c>
    </row>
    <row r="744" spans="1:10" ht="25.95" customHeight="1">
      <c r="A744" s="33" t="s">
        <v>428</v>
      </c>
      <c r="B744" s="34" t="s">
        <v>671</v>
      </c>
      <c r="C744" s="33" t="s">
        <v>23</v>
      </c>
      <c r="D744" s="33" t="s">
        <v>670</v>
      </c>
      <c r="E744" s="237" t="s">
        <v>411</v>
      </c>
      <c r="F744" s="237"/>
      <c r="G744" s="35" t="s">
        <v>25</v>
      </c>
      <c r="H744" s="236">
        <v>1</v>
      </c>
      <c r="I744" s="235">
        <v>0.6</v>
      </c>
      <c r="J744" s="235">
        <v>0.6</v>
      </c>
    </row>
    <row r="745" spans="1:10" ht="24" customHeight="1">
      <c r="A745" s="227" t="s">
        <v>406</v>
      </c>
      <c r="B745" s="228" t="s">
        <v>662</v>
      </c>
      <c r="C745" s="227" t="s">
        <v>23</v>
      </c>
      <c r="D745" s="227" t="s">
        <v>661</v>
      </c>
      <c r="E745" s="226" t="s">
        <v>477</v>
      </c>
      <c r="F745" s="226"/>
      <c r="G745" s="225" t="s">
        <v>25</v>
      </c>
      <c r="H745" s="224">
        <v>1.72E-2</v>
      </c>
      <c r="I745" s="223">
        <v>35.36</v>
      </c>
      <c r="J745" s="223">
        <v>0.6</v>
      </c>
    </row>
    <row r="746" spans="1:10" ht="26.4">
      <c r="A746" s="222"/>
      <c r="B746" s="222"/>
      <c r="C746" s="222"/>
      <c r="D746" s="222"/>
      <c r="E746" s="222" t="s">
        <v>403</v>
      </c>
      <c r="F746" s="220">
        <v>0.6</v>
      </c>
      <c r="G746" s="222" t="s">
        <v>402</v>
      </c>
      <c r="H746" s="220">
        <v>0</v>
      </c>
      <c r="I746" s="222" t="s">
        <v>401</v>
      </c>
      <c r="J746" s="220">
        <v>0.6</v>
      </c>
    </row>
    <row r="747" spans="1:10" ht="14.4" thickBot="1">
      <c r="A747" s="222"/>
      <c r="B747" s="222"/>
      <c r="C747" s="222"/>
      <c r="D747" s="222"/>
      <c r="E747" s="222" t="s">
        <v>400</v>
      </c>
      <c r="F747" s="220">
        <v>0.17</v>
      </c>
      <c r="G747" s="222"/>
      <c r="H747" s="221" t="s">
        <v>399</v>
      </c>
      <c r="I747" s="221"/>
      <c r="J747" s="220">
        <v>0.77</v>
      </c>
    </row>
    <row r="748" spans="1:10" ht="1.05" customHeight="1" thickTop="1">
      <c r="A748" s="217"/>
      <c r="B748" s="217"/>
      <c r="C748" s="217"/>
      <c r="D748" s="217"/>
      <c r="E748" s="217"/>
      <c r="F748" s="217"/>
      <c r="G748" s="217"/>
      <c r="H748" s="217"/>
      <c r="I748" s="217"/>
      <c r="J748" s="217"/>
    </row>
    <row r="749" spans="1:10" ht="18" customHeight="1">
      <c r="A749" s="39"/>
      <c r="B749" s="40" t="s">
        <v>7</v>
      </c>
      <c r="C749" s="39" t="s">
        <v>8</v>
      </c>
      <c r="D749" s="39" t="s">
        <v>9</v>
      </c>
      <c r="E749" s="238" t="s">
        <v>429</v>
      </c>
      <c r="F749" s="238"/>
      <c r="G749" s="41" t="s">
        <v>10</v>
      </c>
      <c r="H749" s="40" t="s">
        <v>11</v>
      </c>
      <c r="I749" s="40" t="s">
        <v>12</v>
      </c>
      <c r="J749" s="40" t="s">
        <v>14</v>
      </c>
    </row>
    <row r="750" spans="1:10" ht="25.95" customHeight="1">
      <c r="A750" s="33" t="s">
        <v>428</v>
      </c>
      <c r="B750" s="34" t="s">
        <v>1624</v>
      </c>
      <c r="C750" s="33" t="s">
        <v>23</v>
      </c>
      <c r="D750" s="33" t="s">
        <v>1623</v>
      </c>
      <c r="E750" s="237" t="s">
        <v>411</v>
      </c>
      <c r="F750" s="237"/>
      <c r="G750" s="35" t="s">
        <v>25</v>
      </c>
      <c r="H750" s="236">
        <v>1</v>
      </c>
      <c r="I750" s="235">
        <v>0.15</v>
      </c>
      <c r="J750" s="235">
        <v>0.15</v>
      </c>
    </row>
    <row r="751" spans="1:10" ht="24" customHeight="1">
      <c r="A751" s="227" t="s">
        <v>406</v>
      </c>
      <c r="B751" s="228" t="s">
        <v>929</v>
      </c>
      <c r="C751" s="227" t="s">
        <v>23</v>
      </c>
      <c r="D751" s="227" t="s">
        <v>928</v>
      </c>
      <c r="E751" s="226" t="s">
        <v>477</v>
      </c>
      <c r="F751" s="226"/>
      <c r="G751" s="225" t="s">
        <v>25</v>
      </c>
      <c r="H751" s="224">
        <v>1.2E-2</v>
      </c>
      <c r="I751" s="223">
        <v>12.61</v>
      </c>
      <c r="J751" s="223">
        <v>0.15</v>
      </c>
    </row>
    <row r="752" spans="1:10" ht="26.4">
      <c r="A752" s="222"/>
      <c r="B752" s="222"/>
      <c r="C752" s="222"/>
      <c r="D752" s="222"/>
      <c r="E752" s="222" t="s">
        <v>403</v>
      </c>
      <c r="F752" s="220">
        <v>0.15</v>
      </c>
      <c r="G752" s="222" t="s">
        <v>402</v>
      </c>
      <c r="H752" s="220">
        <v>0</v>
      </c>
      <c r="I752" s="222" t="s">
        <v>401</v>
      </c>
      <c r="J752" s="220">
        <v>0.15</v>
      </c>
    </row>
    <row r="753" spans="1:10" ht="14.4" thickBot="1">
      <c r="A753" s="222"/>
      <c r="B753" s="222"/>
      <c r="C753" s="222"/>
      <c r="D753" s="222"/>
      <c r="E753" s="222" t="s">
        <v>400</v>
      </c>
      <c r="F753" s="220">
        <v>0.04</v>
      </c>
      <c r="G753" s="222"/>
      <c r="H753" s="221" t="s">
        <v>399</v>
      </c>
      <c r="I753" s="221"/>
      <c r="J753" s="220">
        <v>0.19</v>
      </c>
    </row>
    <row r="754" spans="1:10" ht="1.05" customHeight="1" thickTop="1">
      <c r="A754" s="217"/>
      <c r="B754" s="217"/>
      <c r="C754" s="217"/>
      <c r="D754" s="217"/>
      <c r="E754" s="217"/>
      <c r="F754" s="217"/>
      <c r="G754" s="217"/>
      <c r="H754" s="217"/>
      <c r="I754" s="217"/>
      <c r="J754" s="217"/>
    </row>
    <row r="755" spans="1:10" ht="18" customHeight="1">
      <c r="A755" s="39"/>
      <c r="B755" s="40" t="s">
        <v>7</v>
      </c>
      <c r="C755" s="39" t="s">
        <v>8</v>
      </c>
      <c r="D755" s="39" t="s">
        <v>9</v>
      </c>
      <c r="E755" s="238" t="s">
        <v>429</v>
      </c>
      <c r="F755" s="238"/>
      <c r="G755" s="41" t="s">
        <v>10</v>
      </c>
      <c r="H755" s="40" t="s">
        <v>11</v>
      </c>
      <c r="I755" s="40" t="s">
        <v>12</v>
      </c>
      <c r="J755" s="40" t="s">
        <v>14</v>
      </c>
    </row>
    <row r="756" spans="1:10" ht="25.95" customHeight="1">
      <c r="A756" s="33" t="s">
        <v>428</v>
      </c>
      <c r="B756" s="34" t="s">
        <v>413</v>
      </c>
      <c r="C756" s="33" t="s">
        <v>23</v>
      </c>
      <c r="D756" s="33" t="s">
        <v>412</v>
      </c>
      <c r="E756" s="237" t="s">
        <v>411</v>
      </c>
      <c r="F756" s="237"/>
      <c r="G756" s="35" t="s">
        <v>25</v>
      </c>
      <c r="H756" s="236">
        <v>1</v>
      </c>
      <c r="I756" s="235">
        <v>0.08</v>
      </c>
      <c r="J756" s="235">
        <v>0.08</v>
      </c>
    </row>
    <row r="757" spans="1:10" ht="24" customHeight="1">
      <c r="A757" s="227" t="s">
        <v>406</v>
      </c>
      <c r="B757" s="228" t="s">
        <v>730</v>
      </c>
      <c r="C757" s="227" t="s">
        <v>23</v>
      </c>
      <c r="D757" s="227" t="s">
        <v>729</v>
      </c>
      <c r="E757" s="226" t="s">
        <v>477</v>
      </c>
      <c r="F757" s="226"/>
      <c r="G757" s="225" t="s">
        <v>25</v>
      </c>
      <c r="H757" s="224">
        <v>6.7000000000000002E-3</v>
      </c>
      <c r="I757" s="223">
        <v>12.14</v>
      </c>
      <c r="J757" s="223">
        <v>0.08</v>
      </c>
    </row>
    <row r="758" spans="1:10" ht="26.4">
      <c r="A758" s="222"/>
      <c r="B758" s="222"/>
      <c r="C758" s="222"/>
      <c r="D758" s="222"/>
      <c r="E758" s="222" t="s">
        <v>403</v>
      </c>
      <c r="F758" s="220">
        <v>0.08</v>
      </c>
      <c r="G758" s="222" t="s">
        <v>402</v>
      </c>
      <c r="H758" s="220">
        <v>0</v>
      </c>
      <c r="I758" s="222" t="s">
        <v>401</v>
      </c>
      <c r="J758" s="220">
        <v>0.08</v>
      </c>
    </row>
    <row r="759" spans="1:10" ht="14.4" thickBot="1">
      <c r="A759" s="222"/>
      <c r="B759" s="222"/>
      <c r="C759" s="222"/>
      <c r="D759" s="222"/>
      <c r="E759" s="222" t="s">
        <v>400</v>
      </c>
      <c r="F759" s="220">
        <v>0.02</v>
      </c>
      <c r="G759" s="222"/>
      <c r="H759" s="221" t="s">
        <v>399</v>
      </c>
      <c r="I759" s="221"/>
      <c r="J759" s="220">
        <v>0.1</v>
      </c>
    </row>
    <row r="760" spans="1:10" ht="1.05" customHeight="1" thickTop="1">
      <c r="A760" s="217"/>
      <c r="B760" s="217"/>
      <c r="C760" s="217"/>
      <c r="D760" s="217"/>
      <c r="E760" s="217"/>
      <c r="F760" s="217"/>
      <c r="G760" s="217"/>
      <c r="H760" s="217"/>
      <c r="I760" s="217"/>
      <c r="J760" s="217"/>
    </row>
    <row r="761" spans="1:10" ht="18" customHeight="1">
      <c r="A761" s="39"/>
      <c r="B761" s="40" t="s">
        <v>7</v>
      </c>
      <c r="C761" s="39" t="s">
        <v>8</v>
      </c>
      <c r="D761" s="39" t="s">
        <v>9</v>
      </c>
      <c r="E761" s="238" t="s">
        <v>429</v>
      </c>
      <c r="F761" s="238"/>
      <c r="G761" s="41" t="s">
        <v>10</v>
      </c>
      <c r="H761" s="40" t="s">
        <v>11</v>
      </c>
      <c r="I761" s="40" t="s">
        <v>12</v>
      </c>
      <c r="J761" s="40" t="s">
        <v>14</v>
      </c>
    </row>
    <row r="762" spans="1:10" ht="39" customHeight="1">
      <c r="A762" s="33" t="s">
        <v>428</v>
      </c>
      <c r="B762" s="34" t="s">
        <v>1620</v>
      </c>
      <c r="C762" s="33" t="s">
        <v>23</v>
      </c>
      <c r="D762" s="33" t="s">
        <v>1619</v>
      </c>
      <c r="E762" s="237" t="s">
        <v>411</v>
      </c>
      <c r="F762" s="237"/>
      <c r="G762" s="35" t="s">
        <v>25</v>
      </c>
      <c r="H762" s="236">
        <v>1</v>
      </c>
      <c r="I762" s="235">
        <v>7.0000000000000007E-2</v>
      </c>
      <c r="J762" s="235">
        <v>7.0000000000000007E-2</v>
      </c>
    </row>
    <row r="763" spans="1:10" ht="24" customHeight="1">
      <c r="A763" s="227" t="s">
        <v>406</v>
      </c>
      <c r="B763" s="228" t="s">
        <v>720</v>
      </c>
      <c r="C763" s="227" t="s">
        <v>23</v>
      </c>
      <c r="D763" s="227" t="s">
        <v>719</v>
      </c>
      <c r="E763" s="226" t="s">
        <v>477</v>
      </c>
      <c r="F763" s="226"/>
      <c r="G763" s="225" t="s">
        <v>25</v>
      </c>
      <c r="H763" s="224">
        <v>6.7000000000000002E-3</v>
      </c>
      <c r="I763" s="223">
        <v>11.72</v>
      </c>
      <c r="J763" s="223">
        <v>7.0000000000000007E-2</v>
      </c>
    </row>
    <row r="764" spans="1:10" ht="26.4">
      <c r="A764" s="222"/>
      <c r="B764" s="222"/>
      <c r="C764" s="222"/>
      <c r="D764" s="222"/>
      <c r="E764" s="222" t="s">
        <v>403</v>
      </c>
      <c r="F764" s="220">
        <v>7.0000000000000007E-2</v>
      </c>
      <c r="G764" s="222" t="s">
        <v>402</v>
      </c>
      <c r="H764" s="220">
        <v>0</v>
      </c>
      <c r="I764" s="222" t="s">
        <v>401</v>
      </c>
      <c r="J764" s="220">
        <v>7.0000000000000007E-2</v>
      </c>
    </row>
    <row r="765" spans="1:10" ht="14.4" thickBot="1">
      <c r="A765" s="222"/>
      <c r="B765" s="222"/>
      <c r="C765" s="222"/>
      <c r="D765" s="222"/>
      <c r="E765" s="222" t="s">
        <v>400</v>
      </c>
      <c r="F765" s="220">
        <v>0.02</v>
      </c>
      <c r="G765" s="222"/>
      <c r="H765" s="221" t="s">
        <v>399</v>
      </c>
      <c r="I765" s="221"/>
      <c r="J765" s="220">
        <v>0.09</v>
      </c>
    </row>
    <row r="766" spans="1:10" ht="1.05" customHeight="1" thickTop="1">
      <c r="A766" s="217"/>
      <c r="B766" s="217"/>
      <c r="C766" s="217"/>
      <c r="D766" s="217"/>
      <c r="E766" s="217"/>
      <c r="F766" s="217"/>
      <c r="G766" s="217"/>
      <c r="H766" s="217"/>
      <c r="I766" s="217"/>
      <c r="J766" s="217"/>
    </row>
    <row r="767" spans="1:10" ht="18" customHeight="1">
      <c r="A767" s="39"/>
      <c r="B767" s="40" t="s">
        <v>7</v>
      </c>
      <c r="C767" s="39" t="s">
        <v>8</v>
      </c>
      <c r="D767" s="39" t="s">
        <v>9</v>
      </c>
      <c r="E767" s="238" t="s">
        <v>429</v>
      </c>
      <c r="F767" s="238"/>
      <c r="G767" s="41" t="s">
        <v>10</v>
      </c>
      <c r="H767" s="40" t="s">
        <v>11</v>
      </c>
      <c r="I767" s="40" t="s">
        <v>12</v>
      </c>
      <c r="J767" s="40" t="s">
        <v>14</v>
      </c>
    </row>
    <row r="768" spans="1:10" ht="25.95" customHeight="1">
      <c r="A768" s="33" t="s">
        <v>428</v>
      </c>
      <c r="B768" s="34" t="s">
        <v>1616</v>
      </c>
      <c r="C768" s="33" t="s">
        <v>23</v>
      </c>
      <c r="D768" s="33" t="s">
        <v>1615</v>
      </c>
      <c r="E768" s="237" t="s">
        <v>411</v>
      </c>
      <c r="F768" s="237"/>
      <c r="G768" s="35" t="s">
        <v>25</v>
      </c>
      <c r="H768" s="236">
        <v>1</v>
      </c>
      <c r="I768" s="235">
        <v>0.11</v>
      </c>
      <c r="J768" s="235">
        <v>0.11</v>
      </c>
    </row>
    <row r="769" spans="1:10" ht="25.95" customHeight="1">
      <c r="A769" s="227" t="s">
        <v>406</v>
      </c>
      <c r="B769" s="228" t="s">
        <v>861</v>
      </c>
      <c r="C769" s="227" t="s">
        <v>23</v>
      </c>
      <c r="D769" s="227" t="s">
        <v>860</v>
      </c>
      <c r="E769" s="226" t="s">
        <v>477</v>
      </c>
      <c r="F769" s="226"/>
      <c r="G769" s="225" t="s">
        <v>25</v>
      </c>
      <c r="H769" s="224">
        <v>9.4000000000000004E-3</v>
      </c>
      <c r="I769" s="223">
        <v>12.45</v>
      </c>
      <c r="J769" s="223">
        <v>0.11</v>
      </c>
    </row>
    <row r="770" spans="1:10" ht="26.4">
      <c r="A770" s="222"/>
      <c r="B770" s="222"/>
      <c r="C770" s="222"/>
      <c r="D770" s="222"/>
      <c r="E770" s="222" t="s">
        <v>403</v>
      </c>
      <c r="F770" s="220">
        <v>0.11</v>
      </c>
      <c r="G770" s="222" t="s">
        <v>402</v>
      </c>
      <c r="H770" s="220">
        <v>0</v>
      </c>
      <c r="I770" s="222" t="s">
        <v>401</v>
      </c>
      <c r="J770" s="220">
        <v>0.11</v>
      </c>
    </row>
    <row r="771" spans="1:10" ht="14.4" thickBot="1">
      <c r="A771" s="222"/>
      <c r="B771" s="222"/>
      <c r="C771" s="222"/>
      <c r="D771" s="222"/>
      <c r="E771" s="222" t="s">
        <v>400</v>
      </c>
      <c r="F771" s="220">
        <v>0.03</v>
      </c>
      <c r="G771" s="222"/>
      <c r="H771" s="221" t="s">
        <v>399</v>
      </c>
      <c r="I771" s="221"/>
      <c r="J771" s="220">
        <v>0.14000000000000001</v>
      </c>
    </row>
    <row r="772" spans="1:10" ht="1.05" customHeight="1" thickTop="1">
      <c r="A772" s="217"/>
      <c r="B772" s="217"/>
      <c r="C772" s="217"/>
      <c r="D772" s="217"/>
      <c r="E772" s="217"/>
      <c r="F772" s="217"/>
      <c r="G772" s="217"/>
      <c r="H772" s="217"/>
      <c r="I772" s="217"/>
      <c r="J772" s="217"/>
    </row>
    <row r="773" spans="1:10" ht="18" customHeight="1">
      <c r="A773" s="39"/>
      <c r="B773" s="40" t="s">
        <v>7</v>
      </c>
      <c r="C773" s="39" t="s">
        <v>8</v>
      </c>
      <c r="D773" s="39" t="s">
        <v>9</v>
      </c>
      <c r="E773" s="238" t="s">
        <v>429</v>
      </c>
      <c r="F773" s="238"/>
      <c r="G773" s="41" t="s">
        <v>10</v>
      </c>
      <c r="H773" s="40" t="s">
        <v>11</v>
      </c>
      <c r="I773" s="40" t="s">
        <v>12</v>
      </c>
      <c r="J773" s="40" t="s">
        <v>14</v>
      </c>
    </row>
    <row r="774" spans="1:10" ht="25.95" customHeight="1">
      <c r="A774" s="33" t="s">
        <v>428</v>
      </c>
      <c r="B774" s="34" t="s">
        <v>1614</v>
      </c>
      <c r="C774" s="33" t="s">
        <v>23</v>
      </c>
      <c r="D774" s="33" t="s">
        <v>1613</v>
      </c>
      <c r="E774" s="237" t="s">
        <v>411</v>
      </c>
      <c r="F774" s="237"/>
      <c r="G774" s="35" t="s">
        <v>25</v>
      </c>
      <c r="H774" s="236">
        <v>1</v>
      </c>
      <c r="I774" s="235">
        <v>0.28000000000000003</v>
      </c>
      <c r="J774" s="235">
        <v>0.28000000000000003</v>
      </c>
    </row>
    <row r="775" spans="1:10" ht="24" customHeight="1">
      <c r="A775" s="227" t="s">
        <v>406</v>
      </c>
      <c r="B775" s="228" t="s">
        <v>1099</v>
      </c>
      <c r="C775" s="227" t="s">
        <v>23</v>
      </c>
      <c r="D775" s="227" t="s">
        <v>1098</v>
      </c>
      <c r="E775" s="226" t="s">
        <v>477</v>
      </c>
      <c r="F775" s="226"/>
      <c r="G775" s="225" t="s">
        <v>25</v>
      </c>
      <c r="H775" s="224">
        <v>1.72E-2</v>
      </c>
      <c r="I775" s="223">
        <v>16.39</v>
      </c>
      <c r="J775" s="223">
        <v>0.28000000000000003</v>
      </c>
    </row>
    <row r="776" spans="1:10" ht="26.4">
      <c r="A776" s="222"/>
      <c r="B776" s="222"/>
      <c r="C776" s="222"/>
      <c r="D776" s="222"/>
      <c r="E776" s="222" t="s">
        <v>403</v>
      </c>
      <c r="F776" s="220">
        <v>0.28000000000000003</v>
      </c>
      <c r="G776" s="222" t="s">
        <v>402</v>
      </c>
      <c r="H776" s="220">
        <v>0</v>
      </c>
      <c r="I776" s="222" t="s">
        <v>401</v>
      </c>
      <c r="J776" s="220">
        <v>0.28000000000000003</v>
      </c>
    </row>
    <row r="777" spans="1:10" ht="14.4" thickBot="1">
      <c r="A777" s="222"/>
      <c r="B777" s="222"/>
      <c r="C777" s="222"/>
      <c r="D777" s="222"/>
      <c r="E777" s="222" t="s">
        <v>400</v>
      </c>
      <c r="F777" s="220">
        <v>7.0000000000000007E-2</v>
      </c>
      <c r="G777" s="222"/>
      <c r="H777" s="221" t="s">
        <v>399</v>
      </c>
      <c r="I777" s="221"/>
      <c r="J777" s="220">
        <v>0.35</v>
      </c>
    </row>
    <row r="778" spans="1:10" ht="1.05" customHeight="1" thickTop="1">
      <c r="A778" s="217"/>
      <c r="B778" s="217"/>
      <c r="C778" s="217"/>
      <c r="D778" s="217"/>
      <c r="E778" s="217"/>
      <c r="F778" s="217"/>
      <c r="G778" s="217"/>
      <c r="H778" s="217"/>
      <c r="I778" s="217"/>
      <c r="J778" s="217"/>
    </row>
    <row r="779" spans="1:10" ht="18" customHeight="1">
      <c r="A779" s="39"/>
      <c r="B779" s="40" t="s">
        <v>7</v>
      </c>
      <c r="C779" s="39" t="s">
        <v>8</v>
      </c>
      <c r="D779" s="39" t="s">
        <v>9</v>
      </c>
      <c r="E779" s="238" t="s">
        <v>429</v>
      </c>
      <c r="F779" s="238"/>
      <c r="G779" s="41" t="s">
        <v>10</v>
      </c>
      <c r="H779" s="40" t="s">
        <v>11</v>
      </c>
      <c r="I779" s="40" t="s">
        <v>12</v>
      </c>
      <c r="J779" s="40" t="s">
        <v>14</v>
      </c>
    </row>
    <row r="780" spans="1:10" ht="25.95" customHeight="1">
      <c r="A780" s="33" t="s">
        <v>428</v>
      </c>
      <c r="B780" s="34" t="s">
        <v>1612</v>
      </c>
      <c r="C780" s="33" t="s">
        <v>23</v>
      </c>
      <c r="D780" s="33" t="s">
        <v>1611</v>
      </c>
      <c r="E780" s="237" t="s">
        <v>411</v>
      </c>
      <c r="F780" s="237"/>
      <c r="G780" s="35" t="s">
        <v>25</v>
      </c>
      <c r="H780" s="236">
        <v>1</v>
      </c>
      <c r="I780" s="235">
        <v>0.19</v>
      </c>
      <c r="J780" s="235">
        <v>0.19</v>
      </c>
    </row>
    <row r="781" spans="1:10" ht="24" customHeight="1">
      <c r="A781" s="227" t="s">
        <v>406</v>
      </c>
      <c r="B781" s="228" t="s">
        <v>988</v>
      </c>
      <c r="C781" s="227" t="s">
        <v>23</v>
      </c>
      <c r="D781" s="227" t="s">
        <v>987</v>
      </c>
      <c r="E781" s="226" t="s">
        <v>477</v>
      </c>
      <c r="F781" s="226"/>
      <c r="G781" s="225" t="s">
        <v>25</v>
      </c>
      <c r="H781" s="224">
        <v>1.2E-2</v>
      </c>
      <c r="I781" s="223">
        <v>16.39</v>
      </c>
      <c r="J781" s="223">
        <v>0.19</v>
      </c>
    </row>
    <row r="782" spans="1:10" ht="26.4">
      <c r="A782" s="222"/>
      <c r="B782" s="222"/>
      <c r="C782" s="222"/>
      <c r="D782" s="222"/>
      <c r="E782" s="222" t="s">
        <v>403</v>
      </c>
      <c r="F782" s="220">
        <v>0.19</v>
      </c>
      <c r="G782" s="222" t="s">
        <v>402</v>
      </c>
      <c r="H782" s="220">
        <v>0</v>
      </c>
      <c r="I782" s="222" t="s">
        <v>401</v>
      </c>
      <c r="J782" s="220">
        <v>0.19</v>
      </c>
    </row>
    <row r="783" spans="1:10" ht="14.4" thickBot="1">
      <c r="A783" s="222"/>
      <c r="B783" s="222"/>
      <c r="C783" s="222"/>
      <c r="D783" s="222"/>
      <c r="E783" s="222" t="s">
        <v>400</v>
      </c>
      <c r="F783" s="220">
        <v>0.05</v>
      </c>
      <c r="G783" s="222"/>
      <c r="H783" s="221" t="s">
        <v>399</v>
      </c>
      <c r="I783" s="221"/>
      <c r="J783" s="220">
        <v>0.24</v>
      </c>
    </row>
    <row r="784" spans="1:10" ht="1.05" customHeight="1" thickTop="1">
      <c r="A784" s="217"/>
      <c r="B784" s="217"/>
      <c r="C784" s="217"/>
      <c r="D784" s="217"/>
      <c r="E784" s="217"/>
      <c r="F784" s="217"/>
      <c r="G784" s="217"/>
      <c r="H784" s="217"/>
      <c r="I784" s="217"/>
      <c r="J784" s="217"/>
    </row>
    <row r="785" spans="1:10" ht="18" customHeight="1">
      <c r="A785" s="39"/>
      <c r="B785" s="40" t="s">
        <v>7</v>
      </c>
      <c r="C785" s="39" t="s">
        <v>8</v>
      </c>
      <c r="D785" s="39" t="s">
        <v>9</v>
      </c>
      <c r="E785" s="238" t="s">
        <v>429</v>
      </c>
      <c r="F785" s="238"/>
      <c r="G785" s="41" t="s">
        <v>10</v>
      </c>
      <c r="H785" s="40" t="s">
        <v>11</v>
      </c>
      <c r="I785" s="40" t="s">
        <v>12</v>
      </c>
      <c r="J785" s="40" t="s">
        <v>14</v>
      </c>
    </row>
    <row r="786" spans="1:10" ht="25.95" customHeight="1">
      <c r="A786" s="33" t="s">
        <v>428</v>
      </c>
      <c r="B786" s="34" t="s">
        <v>1610</v>
      </c>
      <c r="C786" s="33" t="s">
        <v>23</v>
      </c>
      <c r="D786" s="33" t="s">
        <v>1609</v>
      </c>
      <c r="E786" s="237" t="s">
        <v>411</v>
      </c>
      <c r="F786" s="237"/>
      <c r="G786" s="35" t="s">
        <v>25</v>
      </c>
      <c r="H786" s="236">
        <v>1</v>
      </c>
      <c r="I786" s="235">
        <v>0.15</v>
      </c>
      <c r="J786" s="235">
        <v>0.15</v>
      </c>
    </row>
    <row r="787" spans="1:10" ht="24" customHeight="1">
      <c r="A787" s="227" t="s">
        <v>406</v>
      </c>
      <c r="B787" s="228" t="s">
        <v>1271</v>
      </c>
      <c r="C787" s="227" t="s">
        <v>23</v>
      </c>
      <c r="D787" s="227" t="s">
        <v>1270</v>
      </c>
      <c r="E787" s="226" t="s">
        <v>477</v>
      </c>
      <c r="F787" s="226"/>
      <c r="G787" s="225" t="s">
        <v>25</v>
      </c>
      <c r="H787" s="224">
        <v>9.4000000000000004E-3</v>
      </c>
      <c r="I787" s="223">
        <v>16.39</v>
      </c>
      <c r="J787" s="223">
        <v>0.15</v>
      </c>
    </row>
    <row r="788" spans="1:10" ht="26.4">
      <c r="A788" s="222"/>
      <c r="B788" s="222"/>
      <c r="C788" s="222"/>
      <c r="D788" s="222"/>
      <c r="E788" s="222" t="s">
        <v>403</v>
      </c>
      <c r="F788" s="220">
        <v>0.15</v>
      </c>
      <c r="G788" s="222" t="s">
        <v>402</v>
      </c>
      <c r="H788" s="220">
        <v>0</v>
      </c>
      <c r="I788" s="222" t="s">
        <v>401</v>
      </c>
      <c r="J788" s="220">
        <v>0.15</v>
      </c>
    </row>
    <row r="789" spans="1:10" ht="14.4" thickBot="1">
      <c r="A789" s="222"/>
      <c r="B789" s="222"/>
      <c r="C789" s="222"/>
      <c r="D789" s="222"/>
      <c r="E789" s="222" t="s">
        <v>400</v>
      </c>
      <c r="F789" s="220">
        <v>0.04</v>
      </c>
      <c r="G789" s="222"/>
      <c r="H789" s="221" t="s">
        <v>399</v>
      </c>
      <c r="I789" s="221"/>
      <c r="J789" s="220">
        <v>0.19</v>
      </c>
    </row>
    <row r="790" spans="1:10" ht="1.05" customHeight="1" thickTop="1">
      <c r="A790" s="217"/>
      <c r="B790" s="217"/>
      <c r="C790" s="217"/>
      <c r="D790" s="217"/>
      <c r="E790" s="217"/>
      <c r="F790" s="217"/>
      <c r="G790" s="217"/>
      <c r="H790" s="217"/>
      <c r="I790" s="217"/>
      <c r="J790" s="217"/>
    </row>
    <row r="791" spans="1:10" ht="18" customHeight="1">
      <c r="A791" s="39"/>
      <c r="B791" s="40" t="s">
        <v>7</v>
      </c>
      <c r="C791" s="39" t="s">
        <v>8</v>
      </c>
      <c r="D791" s="39" t="s">
        <v>9</v>
      </c>
      <c r="E791" s="238" t="s">
        <v>429</v>
      </c>
      <c r="F791" s="238"/>
      <c r="G791" s="41" t="s">
        <v>10</v>
      </c>
      <c r="H791" s="40" t="s">
        <v>11</v>
      </c>
      <c r="I791" s="40" t="s">
        <v>12</v>
      </c>
      <c r="J791" s="40" t="s">
        <v>14</v>
      </c>
    </row>
    <row r="792" spans="1:10" ht="25.95" customHeight="1">
      <c r="A792" s="33" t="s">
        <v>428</v>
      </c>
      <c r="B792" s="34" t="s">
        <v>1608</v>
      </c>
      <c r="C792" s="33" t="s">
        <v>23</v>
      </c>
      <c r="D792" s="33" t="s">
        <v>1607</v>
      </c>
      <c r="E792" s="237" t="s">
        <v>411</v>
      </c>
      <c r="F792" s="237"/>
      <c r="G792" s="35" t="s">
        <v>25</v>
      </c>
      <c r="H792" s="236">
        <v>1</v>
      </c>
      <c r="I792" s="235">
        <v>0.18</v>
      </c>
      <c r="J792" s="235">
        <v>0.18</v>
      </c>
    </row>
    <row r="793" spans="1:10" ht="24" customHeight="1">
      <c r="A793" s="227" t="s">
        <v>406</v>
      </c>
      <c r="B793" s="228" t="s">
        <v>640</v>
      </c>
      <c r="C793" s="227" t="s">
        <v>23</v>
      </c>
      <c r="D793" s="227" t="s">
        <v>639</v>
      </c>
      <c r="E793" s="226" t="s">
        <v>477</v>
      </c>
      <c r="F793" s="226"/>
      <c r="G793" s="225" t="s">
        <v>25</v>
      </c>
      <c r="H793" s="224">
        <v>1.72E-2</v>
      </c>
      <c r="I793" s="223">
        <v>10.71</v>
      </c>
      <c r="J793" s="223">
        <v>0.18</v>
      </c>
    </row>
    <row r="794" spans="1:10" ht="26.4">
      <c r="A794" s="222"/>
      <c r="B794" s="222"/>
      <c r="C794" s="222"/>
      <c r="D794" s="222"/>
      <c r="E794" s="222" t="s">
        <v>403</v>
      </c>
      <c r="F794" s="220">
        <v>0.18</v>
      </c>
      <c r="G794" s="222" t="s">
        <v>402</v>
      </c>
      <c r="H794" s="220">
        <v>0</v>
      </c>
      <c r="I794" s="222" t="s">
        <v>401</v>
      </c>
      <c r="J794" s="220">
        <v>0.18</v>
      </c>
    </row>
    <row r="795" spans="1:10" ht="14.4" thickBot="1">
      <c r="A795" s="222"/>
      <c r="B795" s="222"/>
      <c r="C795" s="222"/>
      <c r="D795" s="222"/>
      <c r="E795" s="222" t="s">
        <v>400</v>
      </c>
      <c r="F795" s="220">
        <v>0.05</v>
      </c>
      <c r="G795" s="222"/>
      <c r="H795" s="221" t="s">
        <v>399</v>
      </c>
      <c r="I795" s="221"/>
      <c r="J795" s="220">
        <v>0.23</v>
      </c>
    </row>
    <row r="796" spans="1:10" ht="1.05" customHeight="1" thickTop="1">
      <c r="A796" s="217"/>
      <c r="B796" s="217"/>
      <c r="C796" s="217"/>
      <c r="D796" s="217"/>
      <c r="E796" s="217"/>
      <c r="F796" s="217"/>
      <c r="G796" s="217"/>
      <c r="H796" s="217"/>
      <c r="I796" s="217"/>
      <c r="J796" s="217"/>
    </row>
    <row r="797" spans="1:10" ht="18" customHeight="1">
      <c r="A797" s="39"/>
      <c r="B797" s="40" t="s">
        <v>7</v>
      </c>
      <c r="C797" s="39" t="s">
        <v>8</v>
      </c>
      <c r="D797" s="39" t="s">
        <v>9</v>
      </c>
      <c r="E797" s="238" t="s">
        <v>429</v>
      </c>
      <c r="F797" s="238"/>
      <c r="G797" s="41" t="s">
        <v>10</v>
      </c>
      <c r="H797" s="40" t="s">
        <v>11</v>
      </c>
      <c r="I797" s="40" t="s">
        <v>12</v>
      </c>
      <c r="J797" s="40" t="s">
        <v>14</v>
      </c>
    </row>
    <row r="798" spans="1:10" ht="24" customHeight="1">
      <c r="A798" s="33" t="s">
        <v>428</v>
      </c>
      <c r="B798" s="34" t="s">
        <v>426</v>
      </c>
      <c r="C798" s="33" t="s">
        <v>23</v>
      </c>
      <c r="D798" s="33" t="s">
        <v>425</v>
      </c>
      <c r="E798" s="237" t="s">
        <v>411</v>
      </c>
      <c r="F798" s="237"/>
      <c r="G798" s="35" t="s">
        <v>25</v>
      </c>
      <c r="H798" s="236">
        <v>1</v>
      </c>
      <c r="I798" s="235">
        <v>23.81</v>
      </c>
      <c r="J798" s="235">
        <v>23.81</v>
      </c>
    </row>
    <row r="799" spans="1:10" ht="25.95" customHeight="1">
      <c r="A799" s="233" t="s">
        <v>410</v>
      </c>
      <c r="B799" s="234" t="s">
        <v>1634</v>
      </c>
      <c r="C799" s="233" t="s">
        <v>23</v>
      </c>
      <c r="D799" s="233" t="s">
        <v>1633</v>
      </c>
      <c r="E799" s="232" t="s">
        <v>411</v>
      </c>
      <c r="F799" s="232"/>
      <c r="G799" s="231" t="s">
        <v>25</v>
      </c>
      <c r="H799" s="230">
        <v>1</v>
      </c>
      <c r="I799" s="229">
        <v>0.49</v>
      </c>
      <c r="J799" s="229">
        <v>0.49</v>
      </c>
    </row>
    <row r="800" spans="1:10" ht="24" customHeight="1">
      <c r="A800" s="227" t="s">
        <v>406</v>
      </c>
      <c r="B800" s="228" t="s">
        <v>1239</v>
      </c>
      <c r="C800" s="227" t="s">
        <v>23</v>
      </c>
      <c r="D800" s="227" t="s">
        <v>1238</v>
      </c>
      <c r="E800" s="226" t="s">
        <v>665</v>
      </c>
      <c r="F800" s="226"/>
      <c r="G800" s="225" t="s">
        <v>25</v>
      </c>
      <c r="H800" s="224">
        <v>1</v>
      </c>
      <c r="I800" s="223">
        <v>2.85</v>
      </c>
      <c r="J800" s="223">
        <v>2.85</v>
      </c>
    </row>
    <row r="801" spans="1:10" ht="24" customHeight="1">
      <c r="A801" s="227" t="s">
        <v>406</v>
      </c>
      <c r="B801" s="228" t="s">
        <v>1200</v>
      </c>
      <c r="C801" s="227" t="s">
        <v>23</v>
      </c>
      <c r="D801" s="227" t="s">
        <v>1199</v>
      </c>
      <c r="E801" s="226" t="s">
        <v>477</v>
      </c>
      <c r="F801" s="226"/>
      <c r="G801" s="225" t="s">
        <v>25</v>
      </c>
      <c r="H801" s="224">
        <v>1</v>
      </c>
      <c r="I801" s="223">
        <v>16.39</v>
      </c>
      <c r="J801" s="223">
        <v>16.39</v>
      </c>
    </row>
    <row r="802" spans="1:10" ht="25.95" customHeight="1">
      <c r="A802" s="227" t="s">
        <v>406</v>
      </c>
      <c r="B802" s="228" t="s">
        <v>962</v>
      </c>
      <c r="C802" s="227" t="s">
        <v>23</v>
      </c>
      <c r="D802" s="227" t="s">
        <v>961</v>
      </c>
      <c r="E802" s="226" t="s">
        <v>482</v>
      </c>
      <c r="F802" s="226"/>
      <c r="G802" s="225" t="s">
        <v>25</v>
      </c>
      <c r="H802" s="224">
        <v>1</v>
      </c>
      <c r="I802" s="223">
        <v>1.07</v>
      </c>
      <c r="J802" s="223">
        <v>1.07</v>
      </c>
    </row>
    <row r="803" spans="1:10" ht="24" customHeight="1">
      <c r="A803" s="227" t="s">
        <v>406</v>
      </c>
      <c r="B803" s="228" t="s">
        <v>667</v>
      </c>
      <c r="C803" s="227" t="s">
        <v>23</v>
      </c>
      <c r="D803" s="227" t="s">
        <v>666</v>
      </c>
      <c r="E803" s="226" t="s">
        <v>665</v>
      </c>
      <c r="F803" s="226"/>
      <c r="G803" s="225" t="s">
        <v>25</v>
      </c>
      <c r="H803" s="224">
        <v>1</v>
      </c>
      <c r="I803" s="223">
        <v>0.81</v>
      </c>
      <c r="J803" s="223">
        <v>0.81</v>
      </c>
    </row>
    <row r="804" spans="1:10" ht="25.95" customHeight="1">
      <c r="A804" s="227" t="s">
        <v>406</v>
      </c>
      <c r="B804" s="228" t="s">
        <v>923</v>
      </c>
      <c r="C804" s="227" t="s">
        <v>23</v>
      </c>
      <c r="D804" s="227" t="s">
        <v>922</v>
      </c>
      <c r="E804" s="226" t="s">
        <v>482</v>
      </c>
      <c r="F804" s="226"/>
      <c r="G804" s="225" t="s">
        <v>25</v>
      </c>
      <c r="H804" s="224">
        <v>1</v>
      </c>
      <c r="I804" s="223">
        <v>0.78</v>
      </c>
      <c r="J804" s="223">
        <v>0.78</v>
      </c>
    </row>
    <row r="805" spans="1:10" ht="24" customHeight="1">
      <c r="A805" s="227" t="s">
        <v>406</v>
      </c>
      <c r="B805" s="228" t="s">
        <v>660</v>
      </c>
      <c r="C805" s="227" t="s">
        <v>23</v>
      </c>
      <c r="D805" s="227" t="s">
        <v>659</v>
      </c>
      <c r="E805" s="226" t="s">
        <v>658</v>
      </c>
      <c r="F805" s="226"/>
      <c r="G805" s="225" t="s">
        <v>25</v>
      </c>
      <c r="H805" s="224">
        <v>1</v>
      </c>
      <c r="I805" s="223">
        <v>0.06</v>
      </c>
      <c r="J805" s="223">
        <v>0.06</v>
      </c>
    </row>
    <row r="806" spans="1:10" ht="24" customHeight="1">
      <c r="A806" s="227" t="s">
        <v>406</v>
      </c>
      <c r="B806" s="228" t="s">
        <v>1207</v>
      </c>
      <c r="C806" s="227" t="s">
        <v>23</v>
      </c>
      <c r="D806" s="227" t="s">
        <v>1206</v>
      </c>
      <c r="E806" s="226" t="s">
        <v>689</v>
      </c>
      <c r="F806" s="226"/>
      <c r="G806" s="225" t="s">
        <v>25</v>
      </c>
      <c r="H806" s="224">
        <v>1</v>
      </c>
      <c r="I806" s="223">
        <v>1.36</v>
      </c>
      <c r="J806" s="223">
        <v>1.36</v>
      </c>
    </row>
    <row r="807" spans="1:10" ht="26.4">
      <c r="A807" s="222"/>
      <c r="B807" s="222"/>
      <c r="C807" s="222"/>
      <c r="D807" s="222"/>
      <c r="E807" s="222" t="s">
        <v>403</v>
      </c>
      <c r="F807" s="220">
        <v>16.88</v>
      </c>
      <c r="G807" s="222" t="s">
        <v>402</v>
      </c>
      <c r="H807" s="220">
        <v>0</v>
      </c>
      <c r="I807" s="222" t="s">
        <v>401</v>
      </c>
      <c r="J807" s="220">
        <v>16.88</v>
      </c>
    </row>
    <row r="808" spans="1:10" ht="14.4" thickBot="1">
      <c r="A808" s="222"/>
      <c r="B808" s="222"/>
      <c r="C808" s="222"/>
      <c r="D808" s="222"/>
      <c r="E808" s="222" t="s">
        <v>400</v>
      </c>
      <c r="F808" s="220">
        <v>5.16</v>
      </c>
      <c r="G808" s="222"/>
      <c r="H808" s="221" t="s">
        <v>399</v>
      </c>
      <c r="I808" s="221"/>
      <c r="J808" s="220">
        <v>28.97</v>
      </c>
    </row>
    <row r="809" spans="1:10" ht="1.05" customHeight="1" thickTop="1">
      <c r="A809" s="217"/>
      <c r="B809" s="217"/>
      <c r="C809" s="217"/>
      <c r="D809" s="217"/>
      <c r="E809" s="217"/>
      <c r="F809" s="217"/>
      <c r="G809" s="217"/>
      <c r="H809" s="217"/>
      <c r="I809" s="217"/>
      <c r="J809" s="217"/>
    </row>
    <row r="810" spans="1:10" ht="18" customHeight="1">
      <c r="A810" s="39"/>
      <c r="B810" s="40" t="s">
        <v>7</v>
      </c>
      <c r="C810" s="39" t="s">
        <v>8</v>
      </c>
      <c r="D810" s="39" t="s">
        <v>9</v>
      </c>
      <c r="E810" s="238" t="s">
        <v>429</v>
      </c>
      <c r="F810" s="238"/>
      <c r="G810" s="41" t="s">
        <v>10</v>
      </c>
      <c r="H810" s="40" t="s">
        <v>11</v>
      </c>
      <c r="I810" s="40" t="s">
        <v>12</v>
      </c>
      <c r="J810" s="40" t="s">
        <v>14</v>
      </c>
    </row>
    <row r="811" spans="1:10" ht="25.95" customHeight="1">
      <c r="A811" s="33" t="s">
        <v>428</v>
      </c>
      <c r="B811" s="34" t="s">
        <v>540</v>
      </c>
      <c r="C811" s="33" t="s">
        <v>23</v>
      </c>
      <c r="D811" s="33" t="s">
        <v>539</v>
      </c>
      <c r="E811" s="237" t="s">
        <v>411</v>
      </c>
      <c r="F811" s="237"/>
      <c r="G811" s="35" t="s">
        <v>25</v>
      </c>
      <c r="H811" s="236">
        <v>1</v>
      </c>
      <c r="I811" s="235">
        <v>23.81</v>
      </c>
      <c r="J811" s="235">
        <v>23.81</v>
      </c>
    </row>
    <row r="812" spans="1:10" ht="25.95" customHeight="1">
      <c r="A812" s="233" t="s">
        <v>410</v>
      </c>
      <c r="B812" s="234" t="s">
        <v>1632</v>
      </c>
      <c r="C812" s="233" t="s">
        <v>23</v>
      </c>
      <c r="D812" s="233" t="s">
        <v>1631</v>
      </c>
      <c r="E812" s="232" t="s">
        <v>411</v>
      </c>
      <c r="F812" s="232"/>
      <c r="G812" s="231" t="s">
        <v>25</v>
      </c>
      <c r="H812" s="230">
        <v>1</v>
      </c>
      <c r="I812" s="229">
        <v>0.49</v>
      </c>
      <c r="J812" s="229">
        <v>0.49</v>
      </c>
    </row>
    <row r="813" spans="1:10" ht="24" customHeight="1">
      <c r="A813" s="227" t="s">
        <v>406</v>
      </c>
      <c r="B813" s="228" t="s">
        <v>1239</v>
      </c>
      <c r="C813" s="227" t="s">
        <v>23</v>
      </c>
      <c r="D813" s="227" t="s">
        <v>1238</v>
      </c>
      <c r="E813" s="226" t="s">
        <v>665</v>
      </c>
      <c r="F813" s="226"/>
      <c r="G813" s="225" t="s">
        <v>25</v>
      </c>
      <c r="H813" s="224">
        <v>1</v>
      </c>
      <c r="I813" s="223">
        <v>2.85</v>
      </c>
      <c r="J813" s="223">
        <v>2.85</v>
      </c>
    </row>
    <row r="814" spans="1:10" ht="24" customHeight="1">
      <c r="A814" s="227" t="s">
        <v>406</v>
      </c>
      <c r="B814" s="228" t="s">
        <v>876</v>
      </c>
      <c r="C814" s="227" t="s">
        <v>23</v>
      </c>
      <c r="D814" s="227" t="s">
        <v>875</v>
      </c>
      <c r="E814" s="226" t="s">
        <v>477</v>
      </c>
      <c r="F814" s="226"/>
      <c r="G814" s="225" t="s">
        <v>25</v>
      </c>
      <c r="H814" s="224">
        <v>1</v>
      </c>
      <c r="I814" s="223">
        <v>16.39</v>
      </c>
      <c r="J814" s="223">
        <v>16.39</v>
      </c>
    </row>
    <row r="815" spans="1:10" ht="25.95" customHeight="1">
      <c r="A815" s="227" t="s">
        <v>406</v>
      </c>
      <c r="B815" s="228" t="s">
        <v>962</v>
      </c>
      <c r="C815" s="227" t="s">
        <v>23</v>
      </c>
      <c r="D815" s="227" t="s">
        <v>961</v>
      </c>
      <c r="E815" s="226" t="s">
        <v>482</v>
      </c>
      <c r="F815" s="226"/>
      <c r="G815" s="225" t="s">
        <v>25</v>
      </c>
      <c r="H815" s="224">
        <v>1</v>
      </c>
      <c r="I815" s="223">
        <v>1.07</v>
      </c>
      <c r="J815" s="223">
        <v>1.07</v>
      </c>
    </row>
    <row r="816" spans="1:10" ht="24" customHeight="1">
      <c r="A816" s="227" t="s">
        <v>406</v>
      </c>
      <c r="B816" s="228" t="s">
        <v>667</v>
      </c>
      <c r="C816" s="227" t="s">
        <v>23</v>
      </c>
      <c r="D816" s="227" t="s">
        <v>666</v>
      </c>
      <c r="E816" s="226" t="s">
        <v>665</v>
      </c>
      <c r="F816" s="226"/>
      <c r="G816" s="225" t="s">
        <v>25</v>
      </c>
      <c r="H816" s="224">
        <v>1</v>
      </c>
      <c r="I816" s="223">
        <v>0.81</v>
      </c>
      <c r="J816" s="223">
        <v>0.81</v>
      </c>
    </row>
    <row r="817" spans="1:10" ht="25.95" customHeight="1">
      <c r="A817" s="227" t="s">
        <v>406</v>
      </c>
      <c r="B817" s="228" t="s">
        <v>923</v>
      </c>
      <c r="C817" s="227" t="s">
        <v>23</v>
      </c>
      <c r="D817" s="227" t="s">
        <v>922</v>
      </c>
      <c r="E817" s="226" t="s">
        <v>482</v>
      </c>
      <c r="F817" s="226"/>
      <c r="G817" s="225" t="s">
        <v>25</v>
      </c>
      <c r="H817" s="224">
        <v>1</v>
      </c>
      <c r="I817" s="223">
        <v>0.78</v>
      </c>
      <c r="J817" s="223">
        <v>0.78</v>
      </c>
    </row>
    <row r="818" spans="1:10" ht="24" customHeight="1">
      <c r="A818" s="227" t="s">
        <v>406</v>
      </c>
      <c r="B818" s="228" t="s">
        <v>660</v>
      </c>
      <c r="C818" s="227" t="s">
        <v>23</v>
      </c>
      <c r="D818" s="227" t="s">
        <v>659</v>
      </c>
      <c r="E818" s="226" t="s">
        <v>658</v>
      </c>
      <c r="F818" s="226"/>
      <c r="G818" s="225" t="s">
        <v>25</v>
      </c>
      <c r="H818" s="224">
        <v>1</v>
      </c>
      <c r="I818" s="223">
        <v>0.06</v>
      </c>
      <c r="J818" s="223">
        <v>0.06</v>
      </c>
    </row>
    <row r="819" spans="1:10" ht="24" customHeight="1">
      <c r="A819" s="227" t="s">
        <v>406</v>
      </c>
      <c r="B819" s="228" t="s">
        <v>1207</v>
      </c>
      <c r="C819" s="227" t="s">
        <v>23</v>
      </c>
      <c r="D819" s="227" t="s">
        <v>1206</v>
      </c>
      <c r="E819" s="226" t="s">
        <v>689</v>
      </c>
      <c r="F819" s="226"/>
      <c r="G819" s="225" t="s">
        <v>25</v>
      </c>
      <c r="H819" s="224">
        <v>1</v>
      </c>
      <c r="I819" s="223">
        <v>1.36</v>
      </c>
      <c r="J819" s="223">
        <v>1.36</v>
      </c>
    </row>
    <row r="820" spans="1:10" ht="26.4">
      <c r="A820" s="222"/>
      <c r="B820" s="222"/>
      <c r="C820" s="222"/>
      <c r="D820" s="222"/>
      <c r="E820" s="222" t="s">
        <v>403</v>
      </c>
      <c r="F820" s="220">
        <v>16.88</v>
      </c>
      <c r="G820" s="222" t="s">
        <v>402</v>
      </c>
      <c r="H820" s="220">
        <v>0</v>
      </c>
      <c r="I820" s="222" t="s">
        <v>401</v>
      </c>
      <c r="J820" s="220">
        <v>16.88</v>
      </c>
    </row>
    <row r="821" spans="1:10" ht="14.4" thickBot="1">
      <c r="A821" s="222"/>
      <c r="B821" s="222"/>
      <c r="C821" s="222"/>
      <c r="D821" s="222"/>
      <c r="E821" s="222" t="s">
        <v>400</v>
      </c>
      <c r="F821" s="220">
        <v>5.16</v>
      </c>
      <c r="G821" s="222"/>
      <c r="H821" s="221" t="s">
        <v>399</v>
      </c>
      <c r="I821" s="221"/>
      <c r="J821" s="220">
        <v>28.97</v>
      </c>
    </row>
    <row r="822" spans="1:10" ht="1.05" customHeight="1" thickTop="1">
      <c r="A822" s="217"/>
      <c r="B822" s="217"/>
      <c r="C822" s="217"/>
      <c r="D822" s="217"/>
      <c r="E822" s="217"/>
      <c r="F822" s="217"/>
      <c r="G822" s="217"/>
      <c r="H822" s="217"/>
      <c r="I822" s="217"/>
      <c r="J822" s="217"/>
    </row>
    <row r="823" spans="1:10" ht="18" customHeight="1">
      <c r="A823" s="39"/>
      <c r="B823" s="40" t="s">
        <v>7</v>
      </c>
      <c r="C823" s="39" t="s">
        <v>8</v>
      </c>
      <c r="D823" s="39" t="s">
        <v>9</v>
      </c>
      <c r="E823" s="238" t="s">
        <v>429</v>
      </c>
      <c r="F823" s="238"/>
      <c r="G823" s="41" t="s">
        <v>10</v>
      </c>
      <c r="H823" s="40" t="s">
        <v>11</v>
      </c>
      <c r="I823" s="40" t="s">
        <v>12</v>
      </c>
      <c r="J823" s="40" t="s">
        <v>14</v>
      </c>
    </row>
    <row r="824" spans="1:10" ht="39" customHeight="1">
      <c r="A824" s="33" t="s">
        <v>428</v>
      </c>
      <c r="B824" s="34" t="s">
        <v>424</v>
      </c>
      <c r="C824" s="33" t="s">
        <v>23</v>
      </c>
      <c r="D824" s="33" t="s">
        <v>423</v>
      </c>
      <c r="E824" s="237" t="s">
        <v>407</v>
      </c>
      <c r="F824" s="237"/>
      <c r="G824" s="35" t="s">
        <v>55</v>
      </c>
      <c r="H824" s="236">
        <v>1</v>
      </c>
      <c r="I824" s="235">
        <v>11.12</v>
      </c>
      <c r="J824" s="235">
        <v>11.12</v>
      </c>
    </row>
    <row r="825" spans="1:10" ht="24" customHeight="1">
      <c r="A825" s="233" t="s">
        <v>410</v>
      </c>
      <c r="B825" s="234" t="s">
        <v>426</v>
      </c>
      <c r="C825" s="233" t="s">
        <v>23</v>
      </c>
      <c r="D825" s="233" t="s">
        <v>425</v>
      </c>
      <c r="E825" s="232" t="s">
        <v>411</v>
      </c>
      <c r="F825" s="232"/>
      <c r="G825" s="231" t="s">
        <v>25</v>
      </c>
      <c r="H825" s="230">
        <v>9.4500000000000001E-2</v>
      </c>
      <c r="I825" s="229">
        <v>23.81</v>
      </c>
      <c r="J825" s="229">
        <v>2.25</v>
      </c>
    </row>
    <row r="826" spans="1:10" ht="25.95" customHeight="1">
      <c r="A826" s="233" t="s">
        <v>410</v>
      </c>
      <c r="B826" s="234" t="s">
        <v>422</v>
      </c>
      <c r="C826" s="233" t="s">
        <v>23</v>
      </c>
      <c r="D826" s="233" t="s">
        <v>421</v>
      </c>
      <c r="E826" s="232" t="s">
        <v>411</v>
      </c>
      <c r="F826" s="232"/>
      <c r="G826" s="231" t="s">
        <v>25</v>
      </c>
      <c r="H826" s="230">
        <v>9.4500000000000001E-2</v>
      </c>
      <c r="I826" s="229">
        <v>18.59</v>
      </c>
      <c r="J826" s="229">
        <v>1.75</v>
      </c>
    </row>
    <row r="827" spans="1:10" ht="39" customHeight="1">
      <c r="A827" s="227" t="s">
        <v>406</v>
      </c>
      <c r="B827" s="228" t="s">
        <v>1053</v>
      </c>
      <c r="C827" s="227" t="s">
        <v>23</v>
      </c>
      <c r="D827" s="227" t="s">
        <v>1052</v>
      </c>
      <c r="E827" s="226" t="s">
        <v>404</v>
      </c>
      <c r="F827" s="226"/>
      <c r="G827" s="225" t="s">
        <v>55</v>
      </c>
      <c r="H827" s="224">
        <v>1.1000000000000001</v>
      </c>
      <c r="I827" s="223">
        <v>6.48</v>
      </c>
      <c r="J827" s="223">
        <v>7.12</v>
      </c>
    </row>
    <row r="828" spans="1:10" ht="26.4">
      <c r="A828" s="222"/>
      <c r="B828" s="222"/>
      <c r="C828" s="222"/>
      <c r="D828" s="222"/>
      <c r="E828" s="222" t="s">
        <v>403</v>
      </c>
      <c r="F828" s="220">
        <v>2.69</v>
      </c>
      <c r="G828" s="222" t="s">
        <v>402</v>
      </c>
      <c r="H828" s="220">
        <v>0</v>
      </c>
      <c r="I828" s="222" t="s">
        <v>401</v>
      </c>
      <c r="J828" s="220">
        <v>2.69</v>
      </c>
    </row>
    <row r="829" spans="1:10" ht="14.4" thickBot="1">
      <c r="A829" s="222"/>
      <c r="B829" s="222"/>
      <c r="C829" s="222"/>
      <c r="D829" s="222"/>
      <c r="E829" s="222" t="s">
        <v>400</v>
      </c>
      <c r="F829" s="220">
        <v>2.31</v>
      </c>
      <c r="G829" s="222"/>
      <c r="H829" s="221" t="s">
        <v>399</v>
      </c>
      <c r="I829" s="221"/>
      <c r="J829" s="220">
        <v>13.43</v>
      </c>
    </row>
    <row r="830" spans="1:10" ht="1.05" customHeight="1" thickTop="1">
      <c r="A830" s="217"/>
      <c r="B830" s="217"/>
      <c r="C830" s="217"/>
      <c r="D830" s="217"/>
      <c r="E830" s="217"/>
      <c r="F830" s="217"/>
      <c r="G830" s="217"/>
      <c r="H830" s="217"/>
      <c r="I830" s="217"/>
      <c r="J830" s="217"/>
    </row>
    <row r="831" spans="1:10" ht="18" customHeight="1">
      <c r="A831" s="39"/>
      <c r="B831" s="40" t="s">
        <v>7</v>
      </c>
      <c r="C831" s="39" t="s">
        <v>8</v>
      </c>
      <c r="D831" s="39" t="s">
        <v>9</v>
      </c>
      <c r="E831" s="238" t="s">
        <v>429</v>
      </c>
      <c r="F831" s="238"/>
      <c r="G831" s="41" t="s">
        <v>10</v>
      </c>
      <c r="H831" s="40" t="s">
        <v>11</v>
      </c>
      <c r="I831" s="40" t="s">
        <v>12</v>
      </c>
      <c r="J831" s="40" t="s">
        <v>14</v>
      </c>
    </row>
    <row r="832" spans="1:10" ht="25.95" customHeight="1">
      <c r="A832" s="33" t="s">
        <v>428</v>
      </c>
      <c r="B832" s="34" t="s">
        <v>527</v>
      </c>
      <c r="C832" s="33" t="s">
        <v>23</v>
      </c>
      <c r="D832" s="33" t="s">
        <v>526</v>
      </c>
      <c r="E832" s="237" t="s">
        <v>411</v>
      </c>
      <c r="F832" s="237"/>
      <c r="G832" s="35" t="s">
        <v>25</v>
      </c>
      <c r="H832" s="236">
        <v>1</v>
      </c>
      <c r="I832" s="235">
        <v>22.96</v>
      </c>
      <c r="J832" s="235">
        <v>22.96</v>
      </c>
    </row>
    <row r="833" spans="1:10" ht="25.95" customHeight="1">
      <c r="A833" s="233" t="s">
        <v>410</v>
      </c>
      <c r="B833" s="234" t="s">
        <v>1630</v>
      </c>
      <c r="C833" s="233" t="s">
        <v>23</v>
      </c>
      <c r="D833" s="233" t="s">
        <v>1629</v>
      </c>
      <c r="E833" s="232" t="s">
        <v>411</v>
      </c>
      <c r="F833" s="232"/>
      <c r="G833" s="231" t="s">
        <v>25</v>
      </c>
      <c r="H833" s="230">
        <v>1</v>
      </c>
      <c r="I833" s="229">
        <v>0.23</v>
      </c>
      <c r="J833" s="229">
        <v>0.23</v>
      </c>
    </row>
    <row r="834" spans="1:10" ht="24" customHeight="1">
      <c r="A834" s="227" t="s">
        <v>406</v>
      </c>
      <c r="B834" s="228" t="s">
        <v>1239</v>
      </c>
      <c r="C834" s="227" t="s">
        <v>23</v>
      </c>
      <c r="D834" s="227" t="s">
        <v>1238</v>
      </c>
      <c r="E834" s="226" t="s">
        <v>665</v>
      </c>
      <c r="F834" s="226"/>
      <c r="G834" s="225" t="s">
        <v>25</v>
      </c>
      <c r="H834" s="224">
        <v>1</v>
      </c>
      <c r="I834" s="223">
        <v>2.85</v>
      </c>
      <c r="J834" s="223">
        <v>2.85</v>
      </c>
    </row>
    <row r="835" spans="1:10" ht="25.95" customHeight="1">
      <c r="A835" s="227" t="s">
        <v>406</v>
      </c>
      <c r="B835" s="228" t="s">
        <v>914</v>
      </c>
      <c r="C835" s="227" t="s">
        <v>23</v>
      </c>
      <c r="D835" s="227" t="s">
        <v>913</v>
      </c>
      <c r="E835" s="226" t="s">
        <v>482</v>
      </c>
      <c r="F835" s="226"/>
      <c r="G835" s="225" t="s">
        <v>25</v>
      </c>
      <c r="H835" s="224">
        <v>1</v>
      </c>
      <c r="I835" s="223">
        <v>0.94</v>
      </c>
      <c r="J835" s="223">
        <v>0.94</v>
      </c>
    </row>
    <row r="836" spans="1:10" ht="24" customHeight="1">
      <c r="A836" s="227" t="s">
        <v>406</v>
      </c>
      <c r="B836" s="228" t="s">
        <v>598</v>
      </c>
      <c r="C836" s="227" t="s">
        <v>23</v>
      </c>
      <c r="D836" s="227" t="s">
        <v>597</v>
      </c>
      <c r="E836" s="226" t="s">
        <v>477</v>
      </c>
      <c r="F836" s="226"/>
      <c r="G836" s="225" t="s">
        <v>25</v>
      </c>
      <c r="H836" s="224">
        <v>1</v>
      </c>
      <c r="I836" s="223">
        <v>16.39</v>
      </c>
      <c r="J836" s="223">
        <v>16.39</v>
      </c>
    </row>
    <row r="837" spans="1:10" ht="24" customHeight="1">
      <c r="A837" s="227" t="s">
        <v>406</v>
      </c>
      <c r="B837" s="228" t="s">
        <v>667</v>
      </c>
      <c r="C837" s="227" t="s">
        <v>23</v>
      </c>
      <c r="D837" s="227" t="s">
        <v>666</v>
      </c>
      <c r="E837" s="226" t="s">
        <v>665</v>
      </c>
      <c r="F837" s="226"/>
      <c r="G837" s="225" t="s">
        <v>25</v>
      </c>
      <c r="H837" s="224">
        <v>1</v>
      </c>
      <c r="I837" s="223">
        <v>0.81</v>
      </c>
      <c r="J837" s="223">
        <v>0.81</v>
      </c>
    </row>
    <row r="838" spans="1:10" ht="25.95" customHeight="1">
      <c r="A838" s="227" t="s">
        <v>406</v>
      </c>
      <c r="B838" s="228" t="s">
        <v>830</v>
      </c>
      <c r="C838" s="227" t="s">
        <v>23</v>
      </c>
      <c r="D838" s="227" t="s">
        <v>829</v>
      </c>
      <c r="E838" s="226" t="s">
        <v>482</v>
      </c>
      <c r="F838" s="226"/>
      <c r="G838" s="225" t="s">
        <v>25</v>
      </c>
      <c r="H838" s="224">
        <v>1</v>
      </c>
      <c r="I838" s="223">
        <v>0.32</v>
      </c>
      <c r="J838" s="223">
        <v>0.32</v>
      </c>
    </row>
    <row r="839" spans="1:10" ht="24" customHeight="1">
      <c r="A839" s="227" t="s">
        <v>406</v>
      </c>
      <c r="B839" s="228" t="s">
        <v>660</v>
      </c>
      <c r="C839" s="227" t="s">
        <v>23</v>
      </c>
      <c r="D839" s="227" t="s">
        <v>659</v>
      </c>
      <c r="E839" s="226" t="s">
        <v>658</v>
      </c>
      <c r="F839" s="226"/>
      <c r="G839" s="225" t="s">
        <v>25</v>
      </c>
      <c r="H839" s="224">
        <v>1</v>
      </c>
      <c r="I839" s="223">
        <v>0.06</v>
      </c>
      <c r="J839" s="223">
        <v>0.06</v>
      </c>
    </row>
    <row r="840" spans="1:10" ht="24" customHeight="1">
      <c r="A840" s="227" t="s">
        <v>406</v>
      </c>
      <c r="B840" s="228" t="s">
        <v>1207</v>
      </c>
      <c r="C840" s="227" t="s">
        <v>23</v>
      </c>
      <c r="D840" s="227" t="s">
        <v>1206</v>
      </c>
      <c r="E840" s="226" t="s">
        <v>689</v>
      </c>
      <c r="F840" s="226"/>
      <c r="G840" s="225" t="s">
        <v>25</v>
      </c>
      <c r="H840" s="224">
        <v>1</v>
      </c>
      <c r="I840" s="223">
        <v>1.36</v>
      </c>
      <c r="J840" s="223">
        <v>1.36</v>
      </c>
    </row>
    <row r="841" spans="1:10" ht="26.4">
      <c r="A841" s="222"/>
      <c r="B841" s="222"/>
      <c r="C841" s="222"/>
      <c r="D841" s="222"/>
      <c r="E841" s="222" t="s">
        <v>403</v>
      </c>
      <c r="F841" s="220">
        <v>16.62</v>
      </c>
      <c r="G841" s="222" t="s">
        <v>402</v>
      </c>
      <c r="H841" s="220">
        <v>0</v>
      </c>
      <c r="I841" s="222" t="s">
        <v>401</v>
      </c>
      <c r="J841" s="220">
        <v>16.62</v>
      </c>
    </row>
    <row r="842" spans="1:10" ht="14.4" thickBot="1">
      <c r="A842" s="222"/>
      <c r="B842" s="222"/>
      <c r="C842" s="222"/>
      <c r="D842" s="222"/>
      <c r="E842" s="222" t="s">
        <v>400</v>
      </c>
      <c r="F842" s="220">
        <v>4.95</v>
      </c>
      <c r="G842" s="222"/>
      <c r="H842" s="221" t="s">
        <v>399</v>
      </c>
      <c r="I842" s="221"/>
      <c r="J842" s="220">
        <v>27.91</v>
      </c>
    </row>
    <row r="843" spans="1:10" ht="1.05" customHeight="1" thickTop="1">
      <c r="A843" s="217"/>
      <c r="B843" s="217"/>
      <c r="C843" s="217"/>
      <c r="D843" s="217"/>
      <c r="E843" s="217"/>
      <c r="F843" s="217"/>
      <c r="G843" s="217"/>
      <c r="H843" s="217"/>
      <c r="I843" s="217"/>
      <c r="J843" s="217"/>
    </row>
    <row r="844" spans="1:10" ht="18" customHeight="1">
      <c r="A844" s="39"/>
      <c r="B844" s="40" t="s">
        <v>7</v>
      </c>
      <c r="C844" s="39" t="s">
        <v>8</v>
      </c>
      <c r="D844" s="39" t="s">
        <v>9</v>
      </c>
      <c r="E844" s="238" t="s">
        <v>429</v>
      </c>
      <c r="F844" s="238"/>
      <c r="G844" s="41" t="s">
        <v>10</v>
      </c>
      <c r="H844" s="40" t="s">
        <v>11</v>
      </c>
      <c r="I844" s="40" t="s">
        <v>12</v>
      </c>
      <c r="J844" s="40" t="s">
        <v>14</v>
      </c>
    </row>
    <row r="845" spans="1:10" ht="25.95" customHeight="1">
      <c r="A845" s="33" t="s">
        <v>428</v>
      </c>
      <c r="B845" s="34" t="s">
        <v>476</v>
      </c>
      <c r="C845" s="33" t="s">
        <v>23</v>
      </c>
      <c r="D845" s="33" t="s">
        <v>475</v>
      </c>
      <c r="E845" s="237" t="s">
        <v>411</v>
      </c>
      <c r="F845" s="237"/>
      <c r="G845" s="35" t="s">
        <v>25</v>
      </c>
      <c r="H845" s="236">
        <v>1</v>
      </c>
      <c r="I845" s="235">
        <v>104.04</v>
      </c>
      <c r="J845" s="235">
        <v>104.04</v>
      </c>
    </row>
    <row r="846" spans="1:10" ht="25.95" customHeight="1">
      <c r="A846" s="233" t="s">
        <v>410</v>
      </c>
      <c r="B846" s="234" t="s">
        <v>1628</v>
      </c>
      <c r="C846" s="233" t="s">
        <v>23</v>
      </c>
      <c r="D846" s="233" t="s">
        <v>1627</v>
      </c>
      <c r="E846" s="232" t="s">
        <v>411</v>
      </c>
      <c r="F846" s="232"/>
      <c r="G846" s="231" t="s">
        <v>25</v>
      </c>
      <c r="H846" s="230">
        <v>1</v>
      </c>
      <c r="I846" s="229">
        <v>2.75</v>
      </c>
      <c r="J846" s="229">
        <v>2.75</v>
      </c>
    </row>
    <row r="847" spans="1:10" ht="25.95" customHeight="1">
      <c r="A847" s="227" t="s">
        <v>406</v>
      </c>
      <c r="B847" s="228" t="s">
        <v>675</v>
      </c>
      <c r="C847" s="227" t="s">
        <v>23</v>
      </c>
      <c r="D847" s="227" t="s">
        <v>674</v>
      </c>
      <c r="E847" s="226" t="s">
        <v>482</v>
      </c>
      <c r="F847" s="226"/>
      <c r="G847" s="225" t="s">
        <v>25</v>
      </c>
      <c r="H847" s="224">
        <v>1</v>
      </c>
      <c r="I847" s="223">
        <v>0.66</v>
      </c>
      <c r="J847" s="223">
        <v>0.66</v>
      </c>
    </row>
    <row r="848" spans="1:10" ht="24" customHeight="1">
      <c r="A848" s="227" t="s">
        <v>406</v>
      </c>
      <c r="B848" s="228" t="s">
        <v>1134</v>
      </c>
      <c r="C848" s="227" t="s">
        <v>23</v>
      </c>
      <c r="D848" s="227" t="s">
        <v>1133</v>
      </c>
      <c r="E848" s="226" t="s">
        <v>477</v>
      </c>
      <c r="F848" s="226"/>
      <c r="G848" s="225" t="s">
        <v>25</v>
      </c>
      <c r="H848" s="224">
        <v>1</v>
      </c>
      <c r="I848" s="223">
        <v>99.75</v>
      </c>
      <c r="J848" s="223">
        <v>99.75</v>
      </c>
    </row>
    <row r="849" spans="1:10" ht="24" customHeight="1">
      <c r="A849" s="227" t="s">
        <v>406</v>
      </c>
      <c r="B849" s="228" t="s">
        <v>667</v>
      </c>
      <c r="C849" s="227" t="s">
        <v>23</v>
      </c>
      <c r="D849" s="227" t="s">
        <v>666</v>
      </c>
      <c r="E849" s="226" t="s">
        <v>665</v>
      </c>
      <c r="F849" s="226"/>
      <c r="G849" s="225" t="s">
        <v>25</v>
      </c>
      <c r="H849" s="224">
        <v>1</v>
      </c>
      <c r="I849" s="223">
        <v>0.81</v>
      </c>
      <c r="J849" s="223">
        <v>0.81</v>
      </c>
    </row>
    <row r="850" spans="1:10" ht="25.95" customHeight="1">
      <c r="A850" s="227" t="s">
        <v>406</v>
      </c>
      <c r="B850" s="228" t="s">
        <v>673</v>
      </c>
      <c r="C850" s="227" t="s">
        <v>23</v>
      </c>
      <c r="D850" s="227" t="s">
        <v>672</v>
      </c>
      <c r="E850" s="226" t="s">
        <v>482</v>
      </c>
      <c r="F850" s="226"/>
      <c r="G850" s="225" t="s">
        <v>25</v>
      </c>
      <c r="H850" s="224">
        <v>1</v>
      </c>
      <c r="I850" s="223">
        <v>0.01</v>
      </c>
      <c r="J850" s="223">
        <v>0.01</v>
      </c>
    </row>
    <row r="851" spans="1:10" ht="24" customHeight="1">
      <c r="A851" s="227" t="s">
        <v>406</v>
      </c>
      <c r="B851" s="228" t="s">
        <v>660</v>
      </c>
      <c r="C851" s="227" t="s">
        <v>23</v>
      </c>
      <c r="D851" s="227" t="s">
        <v>659</v>
      </c>
      <c r="E851" s="226" t="s">
        <v>658</v>
      </c>
      <c r="F851" s="226"/>
      <c r="G851" s="225" t="s">
        <v>25</v>
      </c>
      <c r="H851" s="224">
        <v>1</v>
      </c>
      <c r="I851" s="223">
        <v>0.06</v>
      </c>
      <c r="J851" s="223">
        <v>0.06</v>
      </c>
    </row>
    <row r="852" spans="1:10" ht="26.4">
      <c r="A852" s="222"/>
      <c r="B852" s="222"/>
      <c r="C852" s="222"/>
      <c r="D852" s="222"/>
      <c r="E852" s="222" t="s">
        <v>403</v>
      </c>
      <c r="F852" s="220">
        <v>102.5</v>
      </c>
      <c r="G852" s="222" t="s">
        <v>402</v>
      </c>
      <c r="H852" s="220">
        <v>0</v>
      </c>
      <c r="I852" s="222" t="s">
        <v>401</v>
      </c>
      <c r="J852" s="220">
        <v>102.5</v>
      </c>
    </row>
    <row r="853" spans="1:10" ht="14.4" thickBot="1">
      <c r="A853" s="222"/>
      <c r="B853" s="222"/>
      <c r="C853" s="222"/>
      <c r="D853" s="222"/>
      <c r="E853" s="222" t="s">
        <v>400</v>
      </c>
      <c r="F853" s="220">
        <v>29.18</v>
      </c>
      <c r="G853" s="222"/>
      <c r="H853" s="221" t="s">
        <v>399</v>
      </c>
      <c r="I853" s="221"/>
      <c r="J853" s="220">
        <v>133.22</v>
      </c>
    </row>
    <row r="854" spans="1:10" ht="1.05" customHeight="1" thickTop="1">
      <c r="A854" s="217"/>
      <c r="B854" s="217"/>
      <c r="C854" s="217"/>
      <c r="D854" s="217"/>
      <c r="E854" s="217"/>
      <c r="F854" s="217"/>
      <c r="G854" s="217"/>
      <c r="H854" s="217"/>
      <c r="I854" s="217"/>
      <c r="J854" s="217"/>
    </row>
    <row r="855" spans="1:10" ht="18" customHeight="1">
      <c r="A855" s="39"/>
      <c r="B855" s="40" t="s">
        <v>7</v>
      </c>
      <c r="C855" s="39" t="s">
        <v>8</v>
      </c>
      <c r="D855" s="39" t="s">
        <v>9</v>
      </c>
      <c r="E855" s="238" t="s">
        <v>429</v>
      </c>
      <c r="F855" s="238"/>
      <c r="G855" s="41" t="s">
        <v>10</v>
      </c>
      <c r="H855" s="40" t="s">
        <v>11</v>
      </c>
      <c r="I855" s="40" t="s">
        <v>12</v>
      </c>
      <c r="J855" s="40" t="s">
        <v>14</v>
      </c>
    </row>
    <row r="856" spans="1:10" ht="64.95" customHeight="1">
      <c r="A856" s="33" t="s">
        <v>428</v>
      </c>
      <c r="B856" s="34" t="s">
        <v>501</v>
      </c>
      <c r="C856" s="33" t="s">
        <v>23</v>
      </c>
      <c r="D856" s="33" t="s">
        <v>500</v>
      </c>
      <c r="E856" s="237" t="s">
        <v>499</v>
      </c>
      <c r="F856" s="237"/>
      <c r="G856" s="35" t="s">
        <v>55</v>
      </c>
      <c r="H856" s="236">
        <v>1</v>
      </c>
      <c r="I856" s="235">
        <v>2.74</v>
      </c>
      <c r="J856" s="235">
        <v>2.74</v>
      </c>
    </row>
    <row r="857" spans="1:10" ht="25.95" customHeight="1">
      <c r="A857" s="233" t="s">
        <v>410</v>
      </c>
      <c r="B857" s="234" t="s">
        <v>527</v>
      </c>
      <c r="C857" s="233" t="s">
        <v>23</v>
      </c>
      <c r="D857" s="233" t="s">
        <v>526</v>
      </c>
      <c r="E857" s="232" t="s">
        <v>411</v>
      </c>
      <c r="F857" s="232"/>
      <c r="G857" s="231" t="s">
        <v>25</v>
      </c>
      <c r="H857" s="230">
        <v>6.9000000000000006E-2</v>
      </c>
      <c r="I857" s="229">
        <v>22.96</v>
      </c>
      <c r="J857" s="229">
        <v>1.58</v>
      </c>
    </row>
    <row r="858" spans="1:10" ht="25.95" customHeight="1">
      <c r="A858" s="233" t="s">
        <v>410</v>
      </c>
      <c r="B858" s="234" t="s">
        <v>529</v>
      </c>
      <c r="C858" s="233" t="s">
        <v>23</v>
      </c>
      <c r="D858" s="233" t="s">
        <v>528</v>
      </c>
      <c r="E858" s="232" t="s">
        <v>411</v>
      </c>
      <c r="F858" s="232"/>
      <c r="G858" s="231" t="s">
        <v>25</v>
      </c>
      <c r="H858" s="230">
        <v>0.01</v>
      </c>
      <c r="I858" s="229">
        <v>18.23</v>
      </c>
      <c r="J858" s="229">
        <v>0.18</v>
      </c>
    </row>
    <row r="859" spans="1:10" ht="25.95" customHeight="1">
      <c r="A859" s="227" t="s">
        <v>406</v>
      </c>
      <c r="B859" s="228" t="s">
        <v>843</v>
      </c>
      <c r="C859" s="227" t="s">
        <v>23</v>
      </c>
      <c r="D859" s="227" t="s">
        <v>842</v>
      </c>
      <c r="E859" s="226" t="s">
        <v>404</v>
      </c>
      <c r="F859" s="226"/>
      <c r="G859" s="225" t="s">
        <v>39</v>
      </c>
      <c r="H859" s="224">
        <v>0.65</v>
      </c>
      <c r="I859" s="223">
        <v>1.51</v>
      </c>
      <c r="J859" s="223">
        <v>0.98</v>
      </c>
    </row>
    <row r="860" spans="1:10" ht="26.4">
      <c r="A860" s="222"/>
      <c r="B860" s="222"/>
      <c r="C860" s="222"/>
      <c r="D860" s="222"/>
      <c r="E860" s="222" t="s">
        <v>403</v>
      </c>
      <c r="F860" s="220">
        <v>1.25</v>
      </c>
      <c r="G860" s="222" t="s">
        <v>402</v>
      </c>
      <c r="H860" s="220">
        <v>0</v>
      </c>
      <c r="I860" s="222" t="s">
        <v>401</v>
      </c>
      <c r="J860" s="220">
        <v>1.25</v>
      </c>
    </row>
    <row r="861" spans="1:10" ht="14.4" thickBot="1">
      <c r="A861" s="222"/>
      <c r="B861" s="222"/>
      <c r="C861" s="222"/>
      <c r="D861" s="222"/>
      <c r="E861" s="222" t="s">
        <v>400</v>
      </c>
      <c r="F861" s="220">
        <v>0.56999999999999995</v>
      </c>
      <c r="G861" s="222"/>
      <c r="H861" s="221" t="s">
        <v>399</v>
      </c>
      <c r="I861" s="221"/>
      <c r="J861" s="220">
        <v>3.31</v>
      </c>
    </row>
    <row r="862" spans="1:10" ht="1.05" customHeight="1" thickTop="1">
      <c r="A862" s="217"/>
      <c r="B862" s="217"/>
      <c r="C862" s="217"/>
      <c r="D862" s="217"/>
      <c r="E862" s="217"/>
      <c r="F862" s="217"/>
      <c r="G862" s="217"/>
      <c r="H862" s="217"/>
      <c r="I862" s="217"/>
      <c r="J862" s="217"/>
    </row>
    <row r="863" spans="1:10" ht="18" customHeight="1">
      <c r="A863" s="39"/>
      <c r="B863" s="40" t="s">
        <v>7</v>
      </c>
      <c r="C863" s="39" t="s">
        <v>8</v>
      </c>
      <c r="D863" s="39" t="s">
        <v>9</v>
      </c>
      <c r="E863" s="238" t="s">
        <v>429</v>
      </c>
      <c r="F863" s="238"/>
      <c r="G863" s="41" t="s">
        <v>10</v>
      </c>
      <c r="H863" s="40" t="s">
        <v>11</v>
      </c>
      <c r="I863" s="40" t="s">
        <v>12</v>
      </c>
      <c r="J863" s="40" t="s">
        <v>14</v>
      </c>
    </row>
    <row r="864" spans="1:10" ht="25.95" customHeight="1">
      <c r="A864" s="33" t="s">
        <v>428</v>
      </c>
      <c r="B864" s="34" t="s">
        <v>582</v>
      </c>
      <c r="C864" s="33" t="s">
        <v>23</v>
      </c>
      <c r="D864" s="33" t="s">
        <v>581</v>
      </c>
      <c r="E864" s="237" t="s">
        <v>580</v>
      </c>
      <c r="F864" s="237"/>
      <c r="G864" s="35" t="s">
        <v>39</v>
      </c>
      <c r="H864" s="236">
        <v>1</v>
      </c>
      <c r="I864" s="235">
        <v>477.95</v>
      </c>
      <c r="J864" s="235">
        <v>477.95</v>
      </c>
    </row>
    <row r="865" spans="1:10" ht="25.95" customHeight="1">
      <c r="A865" s="233" t="s">
        <v>410</v>
      </c>
      <c r="B865" s="234" t="s">
        <v>1606</v>
      </c>
      <c r="C865" s="233" t="s">
        <v>23</v>
      </c>
      <c r="D865" s="233" t="s">
        <v>1605</v>
      </c>
      <c r="E865" s="232" t="s">
        <v>414</v>
      </c>
      <c r="F865" s="232"/>
      <c r="G865" s="231" t="s">
        <v>587</v>
      </c>
      <c r="H865" s="230">
        <v>5</v>
      </c>
      <c r="I865" s="229">
        <v>0.05</v>
      </c>
      <c r="J865" s="229">
        <v>0.25</v>
      </c>
    </row>
    <row r="866" spans="1:10" ht="25.95" customHeight="1">
      <c r="A866" s="233" t="s">
        <v>410</v>
      </c>
      <c r="B866" s="234" t="s">
        <v>1626</v>
      </c>
      <c r="C866" s="233" t="s">
        <v>23</v>
      </c>
      <c r="D866" s="233" t="s">
        <v>1625</v>
      </c>
      <c r="E866" s="232" t="s">
        <v>411</v>
      </c>
      <c r="F866" s="232"/>
      <c r="G866" s="231" t="s">
        <v>25</v>
      </c>
      <c r="H866" s="230">
        <v>10</v>
      </c>
      <c r="I866" s="229">
        <v>18.61</v>
      </c>
      <c r="J866" s="229">
        <v>186.1</v>
      </c>
    </row>
    <row r="867" spans="1:10" ht="25.95" customHeight="1">
      <c r="A867" s="233" t="s">
        <v>410</v>
      </c>
      <c r="B867" s="234" t="s">
        <v>527</v>
      </c>
      <c r="C867" s="233" t="s">
        <v>23</v>
      </c>
      <c r="D867" s="233" t="s">
        <v>526</v>
      </c>
      <c r="E867" s="232" t="s">
        <v>411</v>
      </c>
      <c r="F867" s="232"/>
      <c r="G867" s="231" t="s">
        <v>25</v>
      </c>
      <c r="H867" s="230">
        <v>5</v>
      </c>
      <c r="I867" s="229">
        <v>22.96</v>
      </c>
      <c r="J867" s="229">
        <v>114.8</v>
      </c>
    </row>
    <row r="868" spans="1:10" ht="24" customHeight="1">
      <c r="A868" s="233" t="s">
        <v>410</v>
      </c>
      <c r="B868" s="234" t="s">
        <v>586</v>
      </c>
      <c r="C868" s="233" t="s">
        <v>23</v>
      </c>
      <c r="D868" s="233" t="s">
        <v>585</v>
      </c>
      <c r="E868" s="232" t="s">
        <v>411</v>
      </c>
      <c r="F868" s="232"/>
      <c r="G868" s="231" t="s">
        <v>25</v>
      </c>
      <c r="H868" s="230">
        <v>10</v>
      </c>
      <c r="I868" s="229">
        <v>17.68</v>
      </c>
      <c r="J868" s="229">
        <v>176.8</v>
      </c>
    </row>
    <row r="869" spans="1:10" ht="26.4">
      <c r="A869" s="222"/>
      <c r="B869" s="222"/>
      <c r="C869" s="222"/>
      <c r="D869" s="222"/>
      <c r="E869" s="222" t="s">
        <v>403</v>
      </c>
      <c r="F869" s="220">
        <v>319.59999999999997</v>
      </c>
      <c r="G869" s="222" t="s">
        <v>402</v>
      </c>
      <c r="H869" s="220">
        <v>0</v>
      </c>
      <c r="I869" s="222" t="s">
        <v>401</v>
      </c>
      <c r="J869" s="220">
        <v>319.59999999999997</v>
      </c>
    </row>
    <row r="870" spans="1:10" ht="14.4" thickBot="1">
      <c r="A870" s="222"/>
      <c r="B870" s="222"/>
      <c r="C870" s="222"/>
      <c r="D870" s="222"/>
      <c r="E870" s="222" t="s">
        <v>400</v>
      </c>
      <c r="F870" s="220">
        <v>96.65</v>
      </c>
      <c r="G870" s="222"/>
      <c r="H870" s="221" t="s">
        <v>399</v>
      </c>
      <c r="I870" s="221"/>
      <c r="J870" s="220">
        <v>574.6</v>
      </c>
    </row>
    <row r="871" spans="1:10" ht="1.05" customHeight="1" thickTop="1">
      <c r="A871" s="217"/>
      <c r="B871" s="217"/>
      <c r="C871" s="217"/>
      <c r="D871" s="217"/>
      <c r="E871" s="217"/>
      <c r="F871" s="217"/>
      <c r="G871" s="217"/>
      <c r="H871" s="217"/>
      <c r="I871" s="217"/>
      <c r="J871" s="217"/>
    </row>
    <row r="872" spans="1:10" ht="18" customHeight="1">
      <c r="A872" s="39"/>
      <c r="B872" s="40" t="s">
        <v>7</v>
      </c>
      <c r="C872" s="39" t="s">
        <v>8</v>
      </c>
      <c r="D872" s="39" t="s">
        <v>9</v>
      </c>
      <c r="E872" s="238" t="s">
        <v>429</v>
      </c>
      <c r="F872" s="238"/>
      <c r="G872" s="41" t="s">
        <v>10</v>
      </c>
      <c r="H872" s="40" t="s">
        <v>11</v>
      </c>
      <c r="I872" s="40" t="s">
        <v>12</v>
      </c>
      <c r="J872" s="40" t="s">
        <v>14</v>
      </c>
    </row>
    <row r="873" spans="1:10" ht="25.95" customHeight="1">
      <c r="A873" s="33" t="s">
        <v>428</v>
      </c>
      <c r="B873" s="34" t="s">
        <v>1626</v>
      </c>
      <c r="C873" s="33" t="s">
        <v>23</v>
      </c>
      <c r="D873" s="33" t="s">
        <v>1625</v>
      </c>
      <c r="E873" s="237" t="s">
        <v>411</v>
      </c>
      <c r="F873" s="237"/>
      <c r="G873" s="35" t="s">
        <v>25</v>
      </c>
      <c r="H873" s="236">
        <v>1</v>
      </c>
      <c r="I873" s="235">
        <v>18.61</v>
      </c>
      <c r="J873" s="235">
        <v>18.61</v>
      </c>
    </row>
    <row r="874" spans="1:10" ht="25.95" customHeight="1">
      <c r="A874" s="233" t="s">
        <v>410</v>
      </c>
      <c r="B874" s="234" t="s">
        <v>1624</v>
      </c>
      <c r="C874" s="233" t="s">
        <v>23</v>
      </c>
      <c r="D874" s="233" t="s">
        <v>1623</v>
      </c>
      <c r="E874" s="232" t="s">
        <v>411</v>
      </c>
      <c r="F874" s="232"/>
      <c r="G874" s="231" t="s">
        <v>25</v>
      </c>
      <c r="H874" s="230">
        <v>1</v>
      </c>
      <c r="I874" s="229">
        <v>0.15</v>
      </c>
      <c r="J874" s="229">
        <v>0.15</v>
      </c>
    </row>
    <row r="875" spans="1:10" ht="24" customHeight="1">
      <c r="A875" s="227" t="s">
        <v>406</v>
      </c>
      <c r="B875" s="228" t="s">
        <v>1239</v>
      </c>
      <c r="C875" s="227" t="s">
        <v>23</v>
      </c>
      <c r="D875" s="227" t="s">
        <v>1238</v>
      </c>
      <c r="E875" s="226" t="s">
        <v>665</v>
      </c>
      <c r="F875" s="226"/>
      <c r="G875" s="225" t="s">
        <v>25</v>
      </c>
      <c r="H875" s="224">
        <v>1</v>
      </c>
      <c r="I875" s="223">
        <v>2.85</v>
      </c>
      <c r="J875" s="223">
        <v>2.85</v>
      </c>
    </row>
    <row r="876" spans="1:10" ht="25.95" customHeight="1">
      <c r="A876" s="227" t="s">
        <v>406</v>
      </c>
      <c r="B876" s="228" t="s">
        <v>770</v>
      </c>
      <c r="C876" s="227" t="s">
        <v>23</v>
      </c>
      <c r="D876" s="227" t="s">
        <v>769</v>
      </c>
      <c r="E876" s="226" t="s">
        <v>482</v>
      </c>
      <c r="F876" s="226"/>
      <c r="G876" s="225" t="s">
        <v>25</v>
      </c>
      <c r="H876" s="224">
        <v>1</v>
      </c>
      <c r="I876" s="223">
        <v>0.76</v>
      </c>
      <c r="J876" s="223">
        <v>0.76</v>
      </c>
    </row>
    <row r="877" spans="1:10" ht="24" customHeight="1">
      <c r="A877" s="227" t="s">
        <v>406</v>
      </c>
      <c r="B877" s="228" t="s">
        <v>667</v>
      </c>
      <c r="C877" s="227" t="s">
        <v>23</v>
      </c>
      <c r="D877" s="227" t="s">
        <v>666</v>
      </c>
      <c r="E877" s="226" t="s">
        <v>665</v>
      </c>
      <c r="F877" s="226"/>
      <c r="G877" s="225" t="s">
        <v>25</v>
      </c>
      <c r="H877" s="224">
        <v>1</v>
      </c>
      <c r="I877" s="223">
        <v>0.81</v>
      </c>
      <c r="J877" s="223">
        <v>0.81</v>
      </c>
    </row>
    <row r="878" spans="1:10" ht="24" customHeight="1">
      <c r="A878" s="227" t="s">
        <v>406</v>
      </c>
      <c r="B878" s="228" t="s">
        <v>929</v>
      </c>
      <c r="C878" s="227" t="s">
        <v>23</v>
      </c>
      <c r="D878" s="227" t="s">
        <v>928</v>
      </c>
      <c r="E878" s="226" t="s">
        <v>477</v>
      </c>
      <c r="F878" s="226"/>
      <c r="G878" s="225" t="s">
        <v>25</v>
      </c>
      <c r="H878" s="224">
        <v>1</v>
      </c>
      <c r="I878" s="223">
        <v>12.61</v>
      </c>
      <c r="J878" s="223">
        <v>12.61</v>
      </c>
    </row>
    <row r="879" spans="1:10" ht="25.95" customHeight="1">
      <c r="A879" s="227" t="s">
        <v>406</v>
      </c>
      <c r="B879" s="228" t="s">
        <v>707</v>
      </c>
      <c r="C879" s="227" t="s">
        <v>23</v>
      </c>
      <c r="D879" s="227" t="s">
        <v>706</v>
      </c>
      <c r="E879" s="226" t="s">
        <v>482</v>
      </c>
      <c r="F879" s="226"/>
      <c r="G879" s="225" t="s">
        <v>25</v>
      </c>
      <c r="H879" s="224">
        <v>1</v>
      </c>
      <c r="I879" s="223">
        <v>0.01</v>
      </c>
      <c r="J879" s="223">
        <v>0.01</v>
      </c>
    </row>
    <row r="880" spans="1:10" ht="24" customHeight="1">
      <c r="A880" s="227" t="s">
        <v>406</v>
      </c>
      <c r="B880" s="228" t="s">
        <v>660</v>
      </c>
      <c r="C880" s="227" t="s">
        <v>23</v>
      </c>
      <c r="D880" s="227" t="s">
        <v>659</v>
      </c>
      <c r="E880" s="226" t="s">
        <v>658</v>
      </c>
      <c r="F880" s="226"/>
      <c r="G880" s="225" t="s">
        <v>25</v>
      </c>
      <c r="H880" s="224">
        <v>1</v>
      </c>
      <c r="I880" s="223">
        <v>0.06</v>
      </c>
      <c r="J880" s="223">
        <v>0.06</v>
      </c>
    </row>
    <row r="881" spans="1:10" ht="24" customHeight="1">
      <c r="A881" s="227" t="s">
        <v>406</v>
      </c>
      <c r="B881" s="228" t="s">
        <v>1207</v>
      </c>
      <c r="C881" s="227" t="s">
        <v>23</v>
      </c>
      <c r="D881" s="227" t="s">
        <v>1206</v>
      </c>
      <c r="E881" s="226" t="s">
        <v>689</v>
      </c>
      <c r="F881" s="226"/>
      <c r="G881" s="225" t="s">
        <v>25</v>
      </c>
      <c r="H881" s="224">
        <v>1</v>
      </c>
      <c r="I881" s="223">
        <v>1.36</v>
      </c>
      <c r="J881" s="223">
        <v>1.36</v>
      </c>
    </row>
    <row r="882" spans="1:10" ht="26.4">
      <c r="A882" s="222"/>
      <c r="B882" s="222"/>
      <c r="C882" s="222"/>
      <c r="D882" s="222"/>
      <c r="E882" s="222" t="s">
        <v>403</v>
      </c>
      <c r="F882" s="220">
        <v>12.76</v>
      </c>
      <c r="G882" s="222" t="s">
        <v>402</v>
      </c>
      <c r="H882" s="220">
        <v>0</v>
      </c>
      <c r="I882" s="222" t="s">
        <v>401</v>
      </c>
      <c r="J882" s="220">
        <v>12.76</v>
      </c>
    </row>
    <row r="883" spans="1:10" ht="14.4" thickBot="1">
      <c r="A883" s="222"/>
      <c r="B883" s="222"/>
      <c r="C883" s="222"/>
      <c r="D883" s="222"/>
      <c r="E883" s="222" t="s">
        <v>400</v>
      </c>
      <c r="F883" s="220">
        <v>3.76</v>
      </c>
      <c r="G883" s="222"/>
      <c r="H883" s="221" t="s">
        <v>399</v>
      </c>
      <c r="I883" s="221"/>
      <c r="J883" s="220">
        <v>22.37</v>
      </c>
    </row>
    <row r="884" spans="1:10" ht="1.05" customHeight="1" thickTop="1">
      <c r="A884" s="217"/>
      <c r="B884" s="217"/>
      <c r="C884" s="217"/>
      <c r="D884" s="217"/>
      <c r="E884" s="217"/>
      <c r="F884" s="217"/>
      <c r="G884" s="217"/>
      <c r="H884" s="217"/>
      <c r="I884" s="217"/>
      <c r="J884" s="217"/>
    </row>
    <row r="885" spans="1:10" ht="18" customHeight="1">
      <c r="A885" s="39"/>
      <c r="B885" s="40" t="s">
        <v>7</v>
      </c>
      <c r="C885" s="39" t="s">
        <v>8</v>
      </c>
      <c r="D885" s="39" t="s">
        <v>9</v>
      </c>
      <c r="E885" s="238" t="s">
        <v>429</v>
      </c>
      <c r="F885" s="238"/>
      <c r="G885" s="41" t="s">
        <v>10</v>
      </c>
      <c r="H885" s="40" t="s">
        <v>11</v>
      </c>
      <c r="I885" s="40" t="s">
        <v>12</v>
      </c>
      <c r="J885" s="40" t="s">
        <v>14</v>
      </c>
    </row>
    <row r="886" spans="1:10" ht="25.95" customHeight="1">
      <c r="A886" s="33" t="s">
        <v>428</v>
      </c>
      <c r="B886" s="34" t="s">
        <v>1622</v>
      </c>
      <c r="C886" s="33" t="s">
        <v>23</v>
      </c>
      <c r="D886" s="33" t="s">
        <v>1621</v>
      </c>
      <c r="E886" s="237" t="s">
        <v>411</v>
      </c>
      <c r="F886" s="237"/>
      <c r="G886" s="35" t="s">
        <v>25</v>
      </c>
      <c r="H886" s="236">
        <v>1</v>
      </c>
      <c r="I886" s="235">
        <v>17.64</v>
      </c>
      <c r="J886" s="235">
        <v>17.64</v>
      </c>
    </row>
    <row r="887" spans="1:10" ht="39" customHeight="1">
      <c r="A887" s="233" t="s">
        <v>410</v>
      </c>
      <c r="B887" s="234" t="s">
        <v>1620</v>
      </c>
      <c r="C887" s="233" t="s">
        <v>23</v>
      </c>
      <c r="D887" s="233" t="s">
        <v>1619</v>
      </c>
      <c r="E887" s="232" t="s">
        <v>411</v>
      </c>
      <c r="F887" s="232"/>
      <c r="G887" s="231" t="s">
        <v>25</v>
      </c>
      <c r="H887" s="230">
        <v>1</v>
      </c>
      <c r="I887" s="229">
        <v>7.0000000000000007E-2</v>
      </c>
      <c r="J887" s="229">
        <v>7.0000000000000007E-2</v>
      </c>
    </row>
    <row r="888" spans="1:10" ht="24" customHeight="1">
      <c r="A888" s="227" t="s">
        <v>406</v>
      </c>
      <c r="B888" s="228" t="s">
        <v>1239</v>
      </c>
      <c r="C888" s="227" t="s">
        <v>23</v>
      </c>
      <c r="D888" s="227" t="s">
        <v>1238</v>
      </c>
      <c r="E888" s="226" t="s">
        <v>665</v>
      </c>
      <c r="F888" s="226"/>
      <c r="G888" s="225" t="s">
        <v>25</v>
      </c>
      <c r="H888" s="224">
        <v>1</v>
      </c>
      <c r="I888" s="223">
        <v>2.85</v>
      </c>
      <c r="J888" s="223">
        <v>2.85</v>
      </c>
    </row>
    <row r="889" spans="1:10" ht="25.95" customHeight="1">
      <c r="A889" s="227" t="s">
        <v>406</v>
      </c>
      <c r="B889" s="228" t="s">
        <v>770</v>
      </c>
      <c r="C889" s="227" t="s">
        <v>23</v>
      </c>
      <c r="D889" s="227" t="s">
        <v>769</v>
      </c>
      <c r="E889" s="226" t="s">
        <v>482</v>
      </c>
      <c r="F889" s="226"/>
      <c r="G889" s="225" t="s">
        <v>25</v>
      </c>
      <c r="H889" s="224">
        <v>1</v>
      </c>
      <c r="I889" s="223">
        <v>0.76</v>
      </c>
      <c r="J889" s="223">
        <v>0.76</v>
      </c>
    </row>
    <row r="890" spans="1:10" ht="24" customHeight="1">
      <c r="A890" s="227" t="s">
        <v>406</v>
      </c>
      <c r="B890" s="228" t="s">
        <v>667</v>
      </c>
      <c r="C890" s="227" t="s">
        <v>23</v>
      </c>
      <c r="D890" s="227" t="s">
        <v>666</v>
      </c>
      <c r="E890" s="226" t="s">
        <v>665</v>
      </c>
      <c r="F890" s="226"/>
      <c r="G890" s="225" t="s">
        <v>25</v>
      </c>
      <c r="H890" s="224">
        <v>1</v>
      </c>
      <c r="I890" s="223">
        <v>0.81</v>
      </c>
      <c r="J890" s="223">
        <v>0.81</v>
      </c>
    </row>
    <row r="891" spans="1:10" ht="25.95" customHeight="1">
      <c r="A891" s="227" t="s">
        <v>406</v>
      </c>
      <c r="B891" s="228" t="s">
        <v>707</v>
      </c>
      <c r="C891" s="227" t="s">
        <v>23</v>
      </c>
      <c r="D891" s="227" t="s">
        <v>706</v>
      </c>
      <c r="E891" s="226" t="s">
        <v>482</v>
      </c>
      <c r="F891" s="226"/>
      <c r="G891" s="225" t="s">
        <v>25</v>
      </c>
      <c r="H891" s="224">
        <v>1</v>
      </c>
      <c r="I891" s="223">
        <v>0.01</v>
      </c>
      <c r="J891" s="223">
        <v>0.01</v>
      </c>
    </row>
    <row r="892" spans="1:10" ht="24" customHeight="1">
      <c r="A892" s="227" t="s">
        <v>406</v>
      </c>
      <c r="B892" s="228" t="s">
        <v>720</v>
      </c>
      <c r="C892" s="227" t="s">
        <v>23</v>
      </c>
      <c r="D892" s="227" t="s">
        <v>719</v>
      </c>
      <c r="E892" s="226" t="s">
        <v>477</v>
      </c>
      <c r="F892" s="226"/>
      <c r="G892" s="225" t="s">
        <v>25</v>
      </c>
      <c r="H892" s="224">
        <v>1</v>
      </c>
      <c r="I892" s="223">
        <v>11.72</v>
      </c>
      <c r="J892" s="223">
        <v>11.72</v>
      </c>
    </row>
    <row r="893" spans="1:10" ht="24" customHeight="1">
      <c r="A893" s="227" t="s">
        <v>406</v>
      </c>
      <c r="B893" s="228" t="s">
        <v>660</v>
      </c>
      <c r="C893" s="227" t="s">
        <v>23</v>
      </c>
      <c r="D893" s="227" t="s">
        <v>659</v>
      </c>
      <c r="E893" s="226" t="s">
        <v>658</v>
      </c>
      <c r="F893" s="226"/>
      <c r="G893" s="225" t="s">
        <v>25</v>
      </c>
      <c r="H893" s="224">
        <v>1</v>
      </c>
      <c r="I893" s="223">
        <v>0.06</v>
      </c>
      <c r="J893" s="223">
        <v>0.06</v>
      </c>
    </row>
    <row r="894" spans="1:10" ht="24" customHeight="1">
      <c r="A894" s="227" t="s">
        <v>406</v>
      </c>
      <c r="B894" s="228" t="s">
        <v>1207</v>
      </c>
      <c r="C894" s="227" t="s">
        <v>23</v>
      </c>
      <c r="D894" s="227" t="s">
        <v>1206</v>
      </c>
      <c r="E894" s="226" t="s">
        <v>689</v>
      </c>
      <c r="F894" s="226"/>
      <c r="G894" s="225" t="s">
        <v>25</v>
      </c>
      <c r="H894" s="224">
        <v>1</v>
      </c>
      <c r="I894" s="223">
        <v>1.36</v>
      </c>
      <c r="J894" s="223">
        <v>1.36</v>
      </c>
    </row>
    <row r="895" spans="1:10" ht="26.4">
      <c r="A895" s="222"/>
      <c r="B895" s="222"/>
      <c r="C895" s="222"/>
      <c r="D895" s="222"/>
      <c r="E895" s="222" t="s">
        <v>403</v>
      </c>
      <c r="F895" s="220">
        <v>11.79</v>
      </c>
      <c r="G895" s="222" t="s">
        <v>402</v>
      </c>
      <c r="H895" s="220">
        <v>0</v>
      </c>
      <c r="I895" s="222" t="s">
        <v>401</v>
      </c>
      <c r="J895" s="220">
        <v>11.79</v>
      </c>
    </row>
    <row r="896" spans="1:10" ht="14.4" thickBot="1">
      <c r="A896" s="222"/>
      <c r="B896" s="222"/>
      <c r="C896" s="222"/>
      <c r="D896" s="222"/>
      <c r="E896" s="222" t="s">
        <v>400</v>
      </c>
      <c r="F896" s="220">
        <v>3.49</v>
      </c>
      <c r="G896" s="222"/>
      <c r="H896" s="221" t="s">
        <v>399</v>
      </c>
      <c r="I896" s="221"/>
      <c r="J896" s="220">
        <v>21.13</v>
      </c>
    </row>
    <row r="897" spans="1:10" ht="1.05" customHeight="1" thickTop="1">
      <c r="A897" s="217"/>
      <c r="B897" s="217"/>
      <c r="C897" s="217"/>
      <c r="D897" s="217"/>
      <c r="E897" s="217"/>
      <c r="F897" s="217"/>
      <c r="G897" s="217"/>
      <c r="H897" s="217"/>
      <c r="I897" s="217"/>
      <c r="J897" s="217"/>
    </row>
    <row r="898" spans="1:10" ht="18" customHeight="1">
      <c r="A898" s="39"/>
      <c r="B898" s="40" t="s">
        <v>7</v>
      </c>
      <c r="C898" s="39" t="s">
        <v>8</v>
      </c>
      <c r="D898" s="39" t="s">
        <v>9</v>
      </c>
      <c r="E898" s="238" t="s">
        <v>429</v>
      </c>
      <c r="F898" s="238"/>
      <c r="G898" s="41" t="s">
        <v>10</v>
      </c>
      <c r="H898" s="40" t="s">
        <v>11</v>
      </c>
      <c r="I898" s="40" t="s">
        <v>12</v>
      </c>
      <c r="J898" s="40" t="s">
        <v>14</v>
      </c>
    </row>
    <row r="899" spans="1:10" ht="25.95" customHeight="1">
      <c r="A899" s="33" t="s">
        <v>428</v>
      </c>
      <c r="B899" s="34" t="s">
        <v>1618</v>
      </c>
      <c r="C899" s="33" t="s">
        <v>23</v>
      </c>
      <c r="D899" s="33" t="s">
        <v>1617</v>
      </c>
      <c r="E899" s="237" t="s">
        <v>411</v>
      </c>
      <c r="F899" s="237"/>
      <c r="G899" s="35" t="s">
        <v>25</v>
      </c>
      <c r="H899" s="236">
        <v>1</v>
      </c>
      <c r="I899" s="235">
        <v>18.41</v>
      </c>
      <c r="J899" s="235">
        <v>18.41</v>
      </c>
    </row>
    <row r="900" spans="1:10" ht="25.95" customHeight="1">
      <c r="A900" s="233" t="s">
        <v>410</v>
      </c>
      <c r="B900" s="234" t="s">
        <v>1616</v>
      </c>
      <c r="C900" s="233" t="s">
        <v>23</v>
      </c>
      <c r="D900" s="233" t="s">
        <v>1615</v>
      </c>
      <c r="E900" s="232" t="s">
        <v>411</v>
      </c>
      <c r="F900" s="232"/>
      <c r="G900" s="231" t="s">
        <v>25</v>
      </c>
      <c r="H900" s="230">
        <v>1</v>
      </c>
      <c r="I900" s="229">
        <v>0.11</v>
      </c>
      <c r="J900" s="229">
        <v>0.11</v>
      </c>
    </row>
    <row r="901" spans="1:10" ht="24" customHeight="1">
      <c r="A901" s="227" t="s">
        <v>406</v>
      </c>
      <c r="B901" s="228" t="s">
        <v>1239</v>
      </c>
      <c r="C901" s="227" t="s">
        <v>23</v>
      </c>
      <c r="D901" s="227" t="s">
        <v>1238</v>
      </c>
      <c r="E901" s="226" t="s">
        <v>665</v>
      </c>
      <c r="F901" s="226"/>
      <c r="G901" s="225" t="s">
        <v>25</v>
      </c>
      <c r="H901" s="224">
        <v>1</v>
      </c>
      <c r="I901" s="223">
        <v>2.85</v>
      </c>
      <c r="J901" s="223">
        <v>2.85</v>
      </c>
    </row>
    <row r="902" spans="1:10" ht="25.95" customHeight="1">
      <c r="A902" s="227" t="s">
        <v>406</v>
      </c>
      <c r="B902" s="228" t="s">
        <v>770</v>
      </c>
      <c r="C902" s="227" t="s">
        <v>23</v>
      </c>
      <c r="D902" s="227" t="s">
        <v>769</v>
      </c>
      <c r="E902" s="226" t="s">
        <v>482</v>
      </c>
      <c r="F902" s="226"/>
      <c r="G902" s="225" t="s">
        <v>25</v>
      </c>
      <c r="H902" s="224">
        <v>1</v>
      </c>
      <c r="I902" s="223">
        <v>0.76</v>
      </c>
      <c r="J902" s="223">
        <v>0.76</v>
      </c>
    </row>
    <row r="903" spans="1:10" ht="24" customHeight="1">
      <c r="A903" s="227" t="s">
        <v>406</v>
      </c>
      <c r="B903" s="228" t="s">
        <v>667</v>
      </c>
      <c r="C903" s="227" t="s">
        <v>23</v>
      </c>
      <c r="D903" s="227" t="s">
        <v>666</v>
      </c>
      <c r="E903" s="226" t="s">
        <v>665</v>
      </c>
      <c r="F903" s="226"/>
      <c r="G903" s="225" t="s">
        <v>25</v>
      </c>
      <c r="H903" s="224">
        <v>1</v>
      </c>
      <c r="I903" s="223">
        <v>0.81</v>
      </c>
      <c r="J903" s="223">
        <v>0.81</v>
      </c>
    </row>
    <row r="904" spans="1:10" ht="25.95" customHeight="1">
      <c r="A904" s="227" t="s">
        <v>406</v>
      </c>
      <c r="B904" s="228" t="s">
        <v>707</v>
      </c>
      <c r="C904" s="227" t="s">
        <v>23</v>
      </c>
      <c r="D904" s="227" t="s">
        <v>706</v>
      </c>
      <c r="E904" s="226" t="s">
        <v>482</v>
      </c>
      <c r="F904" s="226"/>
      <c r="G904" s="225" t="s">
        <v>25</v>
      </c>
      <c r="H904" s="224">
        <v>1</v>
      </c>
      <c r="I904" s="223">
        <v>0.01</v>
      </c>
      <c r="J904" s="223">
        <v>0.01</v>
      </c>
    </row>
    <row r="905" spans="1:10" ht="25.95" customHeight="1">
      <c r="A905" s="227" t="s">
        <v>406</v>
      </c>
      <c r="B905" s="228" t="s">
        <v>861</v>
      </c>
      <c r="C905" s="227" t="s">
        <v>23</v>
      </c>
      <c r="D905" s="227" t="s">
        <v>860</v>
      </c>
      <c r="E905" s="226" t="s">
        <v>477</v>
      </c>
      <c r="F905" s="226"/>
      <c r="G905" s="225" t="s">
        <v>25</v>
      </c>
      <c r="H905" s="224">
        <v>1</v>
      </c>
      <c r="I905" s="223">
        <v>12.45</v>
      </c>
      <c r="J905" s="223">
        <v>12.45</v>
      </c>
    </row>
    <row r="906" spans="1:10" ht="24" customHeight="1">
      <c r="A906" s="227" t="s">
        <v>406</v>
      </c>
      <c r="B906" s="228" t="s">
        <v>660</v>
      </c>
      <c r="C906" s="227" t="s">
        <v>23</v>
      </c>
      <c r="D906" s="227" t="s">
        <v>659</v>
      </c>
      <c r="E906" s="226" t="s">
        <v>658</v>
      </c>
      <c r="F906" s="226"/>
      <c r="G906" s="225" t="s">
        <v>25</v>
      </c>
      <c r="H906" s="224">
        <v>1</v>
      </c>
      <c r="I906" s="223">
        <v>0.06</v>
      </c>
      <c r="J906" s="223">
        <v>0.06</v>
      </c>
    </row>
    <row r="907" spans="1:10" ht="24" customHeight="1">
      <c r="A907" s="227" t="s">
        <v>406</v>
      </c>
      <c r="B907" s="228" t="s">
        <v>1207</v>
      </c>
      <c r="C907" s="227" t="s">
        <v>23</v>
      </c>
      <c r="D907" s="227" t="s">
        <v>1206</v>
      </c>
      <c r="E907" s="226" t="s">
        <v>689</v>
      </c>
      <c r="F907" s="226"/>
      <c r="G907" s="225" t="s">
        <v>25</v>
      </c>
      <c r="H907" s="224">
        <v>1</v>
      </c>
      <c r="I907" s="223">
        <v>1.36</v>
      </c>
      <c r="J907" s="223">
        <v>1.36</v>
      </c>
    </row>
    <row r="908" spans="1:10" ht="26.4">
      <c r="A908" s="222"/>
      <c r="B908" s="222"/>
      <c r="C908" s="222"/>
      <c r="D908" s="222"/>
      <c r="E908" s="222" t="s">
        <v>403</v>
      </c>
      <c r="F908" s="220">
        <v>12.56</v>
      </c>
      <c r="G908" s="222" t="s">
        <v>402</v>
      </c>
      <c r="H908" s="220">
        <v>0</v>
      </c>
      <c r="I908" s="222" t="s">
        <v>401</v>
      </c>
      <c r="J908" s="220">
        <v>12.56</v>
      </c>
    </row>
    <row r="909" spans="1:10" ht="14.4" thickBot="1">
      <c r="A909" s="222"/>
      <c r="B909" s="222"/>
      <c r="C909" s="222"/>
      <c r="D909" s="222"/>
      <c r="E909" s="222" t="s">
        <v>400</v>
      </c>
      <c r="F909" s="220">
        <v>3.7</v>
      </c>
      <c r="G909" s="222"/>
      <c r="H909" s="221" t="s">
        <v>399</v>
      </c>
      <c r="I909" s="221"/>
      <c r="J909" s="220">
        <v>22.11</v>
      </c>
    </row>
    <row r="910" spans="1:10" ht="1.05" customHeight="1" thickTop="1">
      <c r="A910" s="217"/>
      <c r="B910" s="217"/>
      <c r="C910" s="217"/>
      <c r="D910" s="217"/>
      <c r="E910" s="217"/>
      <c r="F910" s="217"/>
      <c r="G910" s="217"/>
      <c r="H910" s="217"/>
      <c r="I910" s="217"/>
      <c r="J910" s="217"/>
    </row>
    <row r="911" spans="1:10" ht="18" customHeight="1">
      <c r="A911" s="39"/>
      <c r="B911" s="40" t="s">
        <v>7</v>
      </c>
      <c r="C911" s="39" t="s">
        <v>8</v>
      </c>
      <c r="D911" s="39" t="s">
        <v>9</v>
      </c>
      <c r="E911" s="238" t="s">
        <v>429</v>
      </c>
      <c r="F911" s="238"/>
      <c r="G911" s="41" t="s">
        <v>10</v>
      </c>
      <c r="H911" s="40" t="s">
        <v>11</v>
      </c>
      <c r="I911" s="40" t="s">
        <v>12</v>
      </c>
      <c r="J911" s="40" t="s">
        <v>14</v>
      </c>
    </row>
    <row r="912" spans="1:10" ht="24" customHeight="1">
      <c r="A912" s="33" t="s">
        <v>428</v>
      </c>
      <c r="B912" s="34" t="s">
        <v>420</v>
      </c>
      <c r="C912" s="33" t="s">
        <v>23</v>
      </c>
      <c r="D912" s="33" t="s">
        <v>419</v>
      </c>
      <c r="E912" s="237" t="s">
        <v>411</v>
      </c>
      <c r="F912" s="237"/>
      <c r="G912" s="35" t="s">
        <v>25</v>
      </c>
      <c r="H912" s="236">
        <v>1</v>
      </c>
      <c r="I912" s="235">
        <v>23.58</v>
      </c>
      <c r="J912" s="235">
        <v>23.58</v>
      </c>
    </row>
    <row r="913" spans="1:10" ht="25.95" customHeight="1">
      <c r="A913" s="233" t="s">
        <v>410</v>
      </c>
      <c r="B913" s="234" t="s">
        <v>1614</v>
      </c>
      <c r="C913" s="233" t="s">
        <v>23</v>
      </c>
      <c r="D913" s="233" t="s">
        <v>1613</v>
      </c>
      <c r="E913" s="232" t="s">
        <v>411</v>
      </c>
      <c r="F913" s="232"/>
      <c r="G913" s="231" t="s">
        <v>25</v>
      </c>
      <c r="H913" s="230">
        <v>1</v>
      </c>
      <c r="I913" s="229">
        <v>0.28000000000000003</v>
      </c>
      <c r="J913" s="229">
        <v>0.28000000000000003</v>
      </c>
    </row>
    <row r="914" spans="1:10" ht="24" customHeight="1">
      <c r="A914" s="227" t="s">
        <v>406</v>
      </c>
      <c r="B914" s="228" t="s">
        <v>1239</v>
      </c>
      <c r="C914" s="227" t="s">
        <v>23</v>
      </c>
      <c r="D914" s="227" t="s">
        <v>1238</v>
      </c>
      <c r="E914" s="226" t="s">
        <v>665</v>
      </c>
      <c r="F914" s="226"/>
      <c r="G914" s="225" t="s">
        <v>25</v>
      </c>
      <c r="H914" s="224">
        <v>1</v>
      </c>
      <c r="I914" s="223">
        <v>2.85</v>
      </c>
      <c r="J914" s="223">
        <v>2.85</v>
      </c>
    </row>
    <row r="915" spans="1:10" ht="25.95" customHeight="1">
      <c r="A915" s="227" t="s">
        <v>406</v>
      </c>
      <c r="B915" s="228" t="s">
        <v>1154</v>
      </c>
      <c r="C915" s="227" t="s">
        <v>23</v>
      </c>
      <c r="D915" s="227" t="s">
        <v>1153</v>
      </c>
      <c r="E915" s="226" t="s">
        <v>482</v>
      </c>
      <c r="F915" s="226"/>
      <c r="G915" s="225" t="s">
        <v>25</v>
      </c>
      <c r="H915" s="224">
        <v>1</v>
      </c>
      <c r="I915" s="223">
        <v>1.0900000000000001</v>
      </c>
      <c r="J915" s="223">
        <v>1.0900000000000001</v>
      </c>
    </row>
    <row r="916" spans="1:10" ht="24" customHeight="1">
      <c r="A916" s="227" t="s">
        <v>406</v>
      </c>
      <c r="B916" s="228" t="s">
        <v>667</v>
      </c>
      <c r="C916" s="227" t="s">
        <v>23</v>
      </c>
      <c r="D916" s="227" t="s">
        <v>666</v>
      </c>
      <c r="E916" s="226" t="s">
        <v>665</v>
      </c>
      <c r="F916" s="226"/>
      <c r="G916" s="225" t="s">
        <v>25</v>
      </c>
      <c r="H916" s="224">
        <v>1</v>
      </c>
      <c r="I916" s="223">
        <v>0.81</v>
      </c>
      <c r="J916" s="223">
        <v>0.81</v>
      </c>
    </row>
    <row r="917" spans="1:10" ht="25.95" customHeight="1">
      <c r="A917" s="227" t="s">
        <v>406</v>
      </c>
      <c r="B917" s="228" t="s">
        <v>1109</v>
      </c>
      <c r="C917" s="227" t="s">
        <v>23</v>
      </c>
      <c r="D917" s="227" t="s">
        <v>1108</v>
      </c>
      <c r="E917" s="226" t="s">
        <v>482</v>
      </c>
      <c r="F917" s="226"/>
      <c r="G917" s="225" t="s">
        <v>25</v>
      </c>
      <c r="H917" s="224">
        <v>1</v>
      </c>
      <c r="I917" s="223">
        <v>0.74</v>
      </c>
      <c r="J917" s="223">
        <v>0.74</v>
      </c>
    </row>
    <row r="918" spans="1:10" ht="24" customHeight="1">
      <c r="A918" s="227" t="s">
        <v>406</v>
      </c>
      <c r="B918" s="228" t="s">
        <v>1099</v>
      </c>
      <c r="C918" s="227" t="s">
        <v>23</v>
      </c>
      <c r="D918" s="227" t="s">
        <v>1098</v>
      </c>
      <c r="E918" s="226" t="s">
        <v>477</v>
      </c>
      <c r="F918" s="226"/>
      <c r="G918" s="225" t="s">
        <v>25</v>
      </c>
      <c r="H918" s="224">
        <v>1</v>
      </c>
      <c r="I918" s="223">
        <v>16.39</v>
      </c>
      <c r="J918" s="223">
        <v>16.39</v>
      </c>
    </row>
    <row r="919" spans="1:10" ht="24" customHeight="1">
      <c r="A919" s="227" t="s">
        <v>406</v>
      </c>
      <c r="B919" s="228" t="s">
        <v>660</v>
      </c>
      <c r="C919" s="227" t="s">
        <v>23</v>
      </c>
      <c r="D919" s="227" t="s">
        <v>659</v>
      </c>
      <c r="E919" s="226" t="s">
        <v>658</v>
      </c>
      <c r="F919" s="226"/>
      <c r="G919" s="225" t="s">
        <v>25</v>
      </c>
      <c r="H919" s="224">
        <v>1</v>
      </c>
      <c r="I919" s="223">
        <v>0.06</v>
      </c>
      <c r="J919" s="223">
        <v>0.06</v>
      </c>
    </row>
    <row r="920" spans="1:10" ht="24" customHeight="1">
      <c r="A920" s="227" t="s">
        <v>406</v>
      </c>
      <c r="B920" s="228" t="s">
        <v>1207</v>
      </c>
      <c r="C920" s="227" t="s">
        <v>23</v>
      </c>
      <c r="D920" s="227" t="s">
        <v>1206</v>
      </c>
      <c r="E920" s="226" t="s">
        <v>689</v>
      </c>
      <c r="F920" s="226"/>
      <c r="G920" s="225" t="s">
        <v>25</v>
      </c>
      <c r="H920" s="224">
        <v>1</v>
      </c>
      <c r="I920" s="223">
        <v>1.36</v>
      </c>
      <c r="J920" s="223">
        <v>1.36</v>
      </c>
    </row>
    <row r="921" spans="1:10" ht="26.4">
      <c r="A921" s="222"/>
      <c r="B921" s="222"/>
      <c r="C921" s="222"/>
      <c r="D921" s="222"/>
      <c r="E921" s="222" t="s">
        <v>403</v>
      </c>
      <c r="F921" s="220">
        <v>16.670000000000002</v>
      </c>
      <c r="G921" s="222" t="s">
        <v>402</v>
      </c>
      <c r="H921" s="220">
        <v>0</v>
      </c>
      <c r="I921" s="222" t="s">
        <v>401</v>
      </c>
      <c r="J921" s="220">
        <v>16.670000000000002</v>
      </c>
    </row>
    <row r="922" spans="1:10" ht="14.4" thickBot="1">
      <c r="A922" s="222"/>
      <c r="B922" s="222"/>
      <c r="C922" s="222"/>
      <c r="D922" s="222"/>
      <c r="E922" s="222" t="s">
        <v>400</v>
      </c>
      <c r="F922" s="220">
        <v>5.08</v>
      </c>
      <c r="G922" s="222"/>
      <c r="H922" s="221" t="s">
        <v>399</v>
      </c>
      <c r="I922" s="221"/>
      <c r="J922" s="220">
        <v>28.66</v>
      </c>
    </row>
    <row r="923" spans="1:10" ht="1.05" customHeight="1" thickTop="1">
      <c r="A923" s="217"/>
      <c r="B923" s="217"/>
      <c r="C923" s="217"/>
      <c r="D923" s="217"/>
      <c r="E923" s="217"/>
      <c r="F923" s="217"/>
      <c r="G923" s="217"/>
      <c r="H923" s="217"/>
      <c r="I923" s="217"/>
      <c r="J923" s="217"/>
    </row>
    <row r="924" spans="1:10" ht="18" customHeight="1">
      <c r="A924" s="39"/>
      <c r="B924" s="40" t="s">
        <v>7</v>
      </c>
      <c r="C924" s="39" t="s">
        <v>8</v>
      </c>
      <c r="D924" s="39" t="s">
        <v>9</v>
      </c>
      <c r="E924" s="238" t="s">
        <v>429</v>
      </c>
      <c r="F924" s="238"/>
      <c r="G924" s="41" t="s">
        <v>10</v>
      </c>
      <c r="H924" s="40" t="s">
        <v>11</v>
      </c>
      <c r="I924" s="40" t="s">
        <v>12</v>
      </c>
      <c r="J924" s="40" t="s">
        <v>14</v>
      </c>
    </row>
    <row r="925" spans="1:10" ht="24" customHeight="1">
      <c r="A925" s="33" t="s">
        <v>428</v>
      </c>
      <c r="B925" s="34" t="s">
        <v>455</v>
      </c>
      <c r="C925" s="33" t="s">
        <v>23</v>
      </c>
      <c r="D925" s="33" t="s">
        <v>454</v>
      </c>
      <c r="E925" s="237" t="s">
        <v>411</v>
      </c>
      <c r="F925" s="237"/>
      <c r="G925" s="35" t="s">
        <v>25</v>
      </c>
      <c r="H925" s="236">
        <v>1</v>
      </c>
      <c r="I925" s="235">
        <v>24.64</v>
      </c>
      <c r="J925" s="235">
        <v>24.64</v>
      </c>
    </row>
    <row r="926" spans="1:10" ht="25.95" customHeight="1">
      <c r="A926" s="233" t="s">
        <v>410</v>
      </c>
      <c r="B926" s="234" t="s">
        <v>1612</v>
      </c>
      <c r="C926" s="233" t="s">
        <v>23</v>
      </c>
      <c r="D926" s="233" t="s">
        <v>1611</v>
      </c>
      <c r="E926" s="232" t="s">
        <v>411</v>
      </c>
      <c r="F926" s="232"/>
      <c r="G926" s="231" t="s">
        <v>25</v>
      </c>
      <c r="H926" s="230">
        <v>1</v>
      </c>
      <c r="I926" s="229">
        <v>0.19</v>
      </c>
      <c r="J926" s="229">
        <v>0.19</v>
      </c>
    </row>
    <row r="927" spans="1:10" ht="24" customHeight="1">
      <c r="A927" s="227" t="s">
        <v>406</v>
      </c>
      <c r="B927" s="228" t="s">
        <v>1239</v>
      </c>
      <c r="C927" s="227" t="s">
        <v>23</v>
      </c>
      <c r="D927" s="227" t="s">
        <v>1238</v>
      </c>
      <c r="E927" s="226" t="s">
        <v>665</v>
      </c>
      <c r="F927" s="226"/>
      <c r="G927" s="225" t="s">
        <v>25</v>
      </c>
      <c r="H927" s="224">
        <v>1</v>
      </c>
      <c r="I927" s="223">
        <v>2.85</v>
      </c>
      <c r="J927" s="223">
        <v>2.85</v>
      </c>
    </row>
    <row r="928" spans="1:10" ht="25.95" customHeight="1">
      <c r="A928" s="227" t="s">
        <v>406</v>
      </c>
      <c r="B928" s="228" t="s">
        <v>814</v>
      </c>
      <c r="C928" s="227" t="s">
        <v>23</v>
      </c>
      <c r="D928" s="227" t="s">
        <v>813</v>
      </c>
      <c r="E928" s="226" t="s">
        <v>482</v>
      </c>
      <c r="F928" s="226"/>
      <c r="G928" s="225" t="s">
        <v>25</v>
      </c>
      <c r="H928" s="224">
        <v>1</v>
      </c>
      <c r="I928" s="223">
        <v>1.5</v>
      </c>
      <c r="J928" s="223">
        <v>1.5</v>
      </c>
    </row>
    <row r="929" spans="1:10" ht="24" customHeight="1">
      <c r="A929" s="227" t="s">
        <v>406</v>
      </c>
      <c r="B929" s="228" t="s">
        <v>667</v>
      </c>
      <c r="C929" s="227" t="s">
        <v>23</v>
      </c>
      <c r="D929" s="227" t="s">
        <v>666</v>
      </c>
      <c r="E929" s="226" t="s">
        <v>665</v>
      </c>
      <c r="F929" s="226"/>
      <c r="G929" s="225" t="s">
        <v>25</v>
      </c>
      <c r="H929" s="224">
        <v>1</v>
      </c>
      <c r="I929" s="223">
        <v>0.81</v>
      </c>
      <c r="J929" s="223">
        <v>0.81</v>
      </c>
    </row>
    <row r="930" spans="1:10" ht="25.95" customHeight="1">
      <c r="A930" s="227" t="s">
        <v>406</v>
      </c>
      <c r="B930" s="228" t="s">
        <v>809</v>
      </c>
      <c r="C930" s="227" t="s">
        <v>23</v>
      </c>
      <c r="D930" s="227" t="s">
        <v>808</v>
      </c>
      <c r="E930" s="226" t="s">
        <v>482</v>
      </c>
      <c r="F930" s="226"/>
      <c r="G930" s="225" t="s">
        <v>25</v>
      </c>
      <c r="H930" s="224">
        <v>1</v>
      </c>
      <c r="I930" s="223">
        <v>1.48</v>
      </c>
      <c r="J930" s="223">
        <v>1.48</v>
      </c>
    </row>
    <row r="931" spans="1:10" ht="24" customHeight="1">
      <c r="A931" s="227" t="s">
        <v>406</v>
      </c>
      <c r="B931" s="228" t="s">
        <v>988</v>
      </c>
      <c r="C931" s="227" t="s">
        <v>23</v>
      </c>
      <c r="D931" s="227" t="s">
        <v>987</v>
      </c>
      <c r="E931" s="226" t="s">
        <v>477</v>
      </c>
      <c r="F931" s="226"/>
      <c r="G931" s="225" t="s">
        <v>25</v>
      </c>
      <c r="H931" s="224">
        <v>1</v>
      </c>
      <c r="I931" s="223">
        <v>16.39</v>
      </c>
      <c r="J931" s="223">
        <v>16.39</v>
      </c>
    </row>
    <row r="932" spans="1:10" ht="24" customHeight="1">
      <c r="A932" s="227" t="s">
        <v>406</v>
      </c>
      <c r="B932" s="228" t="s">
        <v>660</v>
      </c>
      <c r="C932" s="227" t="s">
        <v>23</v>
      </c>
      <c r="D932" s="227" t="s">
        <v>659</v>
      </c>
      <c r="E932" s="226" t="s">
        <v>658</v>
      </c>
      <c r="F932" s="226"/>
      <c r="G932" s="225" t="s">
        <v>25</v>
      </c>
      <c r="H932" s="224">
        <v>1</v>
      </c>
      <c r="I932" s="223">
        <v>0.06</v>
      </c>
      <c r="J932" s="223">
        <v>0.06</v>
      </c>
    </row>
    <row r="933" spans="1:10" ht="24" customHeight="1">
      <c r="A933" s="227" t="s">
        <v>406</v>
      </c>
      <c r="B933" s="228" t="s">
        <v>1207</v>
      </c>
      <c r="C933" s="227" t="s">
        <v>23</v>
      </c>
      <c r="D933" s="227" t="s">
        <v>1206</v>
      </c>
      <c r="E933" s="226" t="s">
        <v>689</v>
      </c>
      <c r="F933" s="226"/>
      <c r="G933" s="225" t="s">
        <v>25</v>
      </c>
      <c r="H933" s="224">
        <v>1</v>
      </c>
      <c r="I933" s="223">
        <v>1.36</v>
      </c>
      <c r="J933" s="223">
        <v>1.36</v>
      </c>
    </row>
    <row r="934" spans="1:10" ht="26.4">
      <c r="A934" s="222"/>
      <c r="B934" s="222"/>
      <c r="C934" s="222"/>
      <c r="D934" s="222"/>
      <c r="E934" s="222" t="s">
        <v>403</v>
      </c>
      <c r="F934" s="220">
        <v>16.579999999999998</v>
      </c>
      <c r="G934" s="222" t="s">
        <v>402</v>
      </c>
      <c r="H934" s="220">
        <v>0</v>
      </c>
      <c r="I934" s="222" t="s">
        <v>401</v>
      </c>
      <c r="J934" s="220">
        <v>16.579999999999998</v>
      </c>
    </row>
    <row r="935" spans="1:10" ht="14.4" thickBot="1">
      <c r="A935" s="222"/>
      <c r="B935" s="222"/>
      <c r="C935" s="222"/>
      <c r="D935" s="222"/>
      <c r="E935" s="222" t="s">
        <v>400</v>
      </c>
      <c r="F935" s="220">
        <v>5.3</v>
      </c>
      <c r="G935" s="222"/>
      <c r="H935" s="221" t="s">
        <v>399</v>
      </c>
      <c r="I935" s="221"/>
      <c r="J935" s="220">
        <v>29.94</v>
      </c>
    </row>
    <row r="936" spans="1:10" ht="1.05" customHeight="1" thickTop="1">
      <c r="A936" s="217"/>
      <c r="B936" s="217"/>
      <c r="C936" s="217"/>
      <c r="D936" s="217"/>
      <c r="E936" s="217"/>
      <c r="F936" s="217"/>
      <c r="G936" s="217"/>
      <c r="H936" s="217"/>
      <c r="I936" s="217"/>
      <c r="J936" s="217"/>
    </row>
    <row r="937" spans="1:10" ht="18" customHeight="1">
      <c r="A937" s="39"/>
      <c r="B937" s="40" t="s">
        <v>7</v>
      </c>
      <c r="C937" s="39" t="s">
        <v>8</v>
      </c>
      <c r="D937" s="39" t="s">
        <v>9</v>
      </c>
      <c r="E937" s="238" t="s">
        <v>429</v>
      </c>
      <c r="F937" s="238"/>
      <c r="G937" s="41" t="s">
        <v>10</v>
      </c>
      <c r="H937" s="40" t="s">
        <v>11</v>
      </c>
      <c r="I937" s="40" t="s">
        <v>12</v>
      </c>
      <c r="J937" s="40" t="s">
        <v>14</v>
      </c>
    </row>
    <row r="938" spans="1:10" ht="24" customHeight="1">
      <c r="A938" s="33" t="s">
        <v>428</v>
      </c>
      <c r="B938" s="34" t="s">
        <v>444</v>
      </c>
      <c r="C938" s="33" t="s">
        <v>23</v>
      </c>
      <c r="D938" s="33" t="s">
        <v>443</v>
      </c>
      <c r="E938" s="237" t="s">
        <v>411</v>
      </c>
      <c r="F938" s="237"/>
      <c r="G938" s="35" t="s">
        <v>25</v>
      </c>
      <c r="H938" s="236">
        <v>1</v>
      </c>
      <c r="I938" s="235">
        <v>23.45</v>
      </c>
      <c r="J938" s="235">
        <v>23.45</v>
      </c>
    </row>
    <row r="939" spans="1:10" ht="25.95" customHeight="1">
      <c r="A939" s="233" t="s">
        <v>410</v>
      </c>
      <c r="B939" s="234" t="s">
        <v>1610</v>
      </c>
      <c r="C939" s="233" t="s">
        <v>23</v>
      </c>
      <c r="D939" s="233" t="s">
        <v>1609</v>
      </c>
      <c r="E939" s="232" t="s">
        <v>411</v>
      </c>
      <c r="F939" s="232"/>
      <c r="G939" s="231" t="s">
        <v>25</v>
      </c>
      <c r="H939" s="230">
        <v>1</v>
      </c>
      <c r="I939" s="229">
        <v>0.15</v>
      </c>
      <c r="J939" s="229">
        <v>0.15</v>
      </c>
    </row>
    <row r="940" spans="1:10" ht="24" customHeight="1">
      <c r="A940" s="227" t="s">
        <v>406</v>
      </c>
      <c r="B940" s="228" t="s">
        <v>1239</v>
      </c>
      <c r="C940" s="227" t="s">
        <v>23</v>
      </c>
      <c r="D940" s="227" t="s">
        <v>1238</v>
      </c>
      <c r="E940" s="226" t="s">
        <v>665</v>
      </c>
      <c r="F940" s="226"/>
      <c r="G940" s="225" t="s">
        <v>25</v>
      </c>
      <c r="H940" s="224">
        <v>1</v>
      </c>
      <c r="I940" s="223">
        <v>2.85</v>
      </c>
      <c r="J940" s="223">
        <v>2.85</v>
      </c>
    </row>
    <row r="941" spans="1:10" ht="25.95" customHeight="1">
      <c r="A941" s="227" t="s">
        <v>406</v>
      </c>
      <c r="B941" s="228" t="s">
        <v>1154</v>
      </c>
      <c r="C941" s="227" t="s">
        <v>23</v>
      </c>
      <c r="D941" s="227" t="s">
        <v>1153</v>
      </c>
      <c r="E941" s="226" t="s">
        <v>482</v>
      </c>
      <c r="F941" s="226"/>
      <c r="G941" s="225" t="s">
        <v>25</v>
      </c>
      <c r="H941" s="224">
        <v>1</v>
      </c>
      <c r="I941" s="223">
        <v>1.0900000000000001</v>
      </c>
      <c r="J941" s="223">
        <v>1.0900000000000001</v>
      </c>
    </row>
    <row r="942" spans="1:10" ht="24" customHeight="1">
      <c r="A942" s="227" t="s">
        <v>406</v>
      </c>
      <c r="B942" s="228" t="s">
        <v>667</v>
      </c>
      <c r="C942" s="227" t="s">
        <v>23</v>
      </c>
      <c r="D942" s="227" t="s">
        <v>666</v>
      </c>
      <c r="E942" s="226" t="s">
        <v>665</v>
      </c>
      <c r="F942" s="226"/>
      <c r="G942" s="225" t="s">
        <v>25</v>
      </c>
      <c r="H942" s="224">
        <v>1</v>
      </c>
      <c r="I942" s="223">
        <v>0.81</v>
      </c>
      <c r="J942" s="223">
        <v>0.81</v>
      </c>
    </row>
    <row r="943" spans="1:10" ht="25.95" customHeight="1">
      <c r="A943" s="227" t="s">
        <v>406</v>
      </c>
      <c r="B943" s="228" t="s">
        <v>1109</v>
      </c>
      <c r="C943" s="227" t="s">
        <v>23</v>
      </c>
      <c r="D943" s="227" t="s">
        <v>1108</v>
      </c>
      <c r="E943" s="226" t="s">
        <v>482</v>
      </c>
      <c r="F943" s="226"/>
      <c r="G943" s="225" t="s">
        <v>25</v>
      </c>
      <c r="H943" s="224">
        <v>1</v>
      </c>
      <c r="I943" s="223">
        <v>0.74</v>
      </c>
      <c r="J943" s="223">
        <v>0.74</v>
      </c>
    </row>
    <row r="944" spans="1:10" ht="24" customHeight="1">
      <c r="A944" s="227" t="s">
        <v>406</v>
      </c>
      <c r="B944" s="228" t="s">
        <v>1271</v>
      </c>
      <c r="C944" s="227" t="s">
        <v>23</v>
      </c>
      <c r="D944" s="227" t="s">
        <v>1270</v>
      </c>
      <c r="E944" s="226" t="s">
        <v>477</v>
      </c>
      <c r="F944" s="226"/>
      <c r="G944" s="225" t="s">
        <v>25</v>
      </c>
      <c r="H944" s="224">
        <v>1</v>
      </c>
      <c r="I944" s="223">
        <v>16.39</v>
      </c>
      <c r="J944" s="223">
        <v>16.39</v>
      </c>
    </row>
    <row r="945" spans="1:10" ht="24" customHeight="1">
      <c r="A945" s="227" t="s">
        <v>406</v>
      </c>
      <c r="B945" s="228" t="s">
        <v>660</v>
      </c>
      <c r="C945" s="227" t="s">
        <v>23</v>
      </c>
      <c r="D945" s="227" t="s">
        <v>659</v>
      </c>
      <c r="E945" s="226" t="s">
        <v>658</v>
      </c>
      <c r="F945" s="226"/>
      <c r="G945" s="225" t="s">
        <v>25</v>
      </c>
      <c r="H945" s="224">
        <v>1</v>
      </c>
      <c r="I945" s="223">
        <v>0.06</v>
      </c>
      <c r="J945" s="223">
        <v>0.06</v>
      </c>
    </row>
    <row r="946" spans="1:10" ht="24" customHeight="1">
      <c r="A946" s="227" t="s">
        <v>406</v>
      </c>
      <c r="B946" s="228" t="s">
        <v>1207</v>
      </c>
      <c r="C946" s="227" t="s">
        <v>23</v>
      </c>
      <c r="D946" s="227" t="s">
        <v>1206</v>
      </c>
      <c r="E946" s="226" t="s">
        <v>689</v>
      </c>
      <c r="F946" s="226"/>
      <c r="G946" s="225" t="s">
        <v>25</v>
      </c>
      <c r="H946" s="224">
        <v>1</v>
      </c>
      <c r="I946" s="223">
        <v>1.36</v>
      </c>
      <c r="J946" s="223">
        <v>1.36</v>
      </c>
    </row>
    <row r="947" spans="1:10" ht="26.4">
      <c r="A947" s="222"/>
      <c r="B947" s="222"/>
      <c r="C947" s="222"/>
      <c r="D947" s="222"/>
      <c r="E947" s="222" t="s">
        <v>403</v>
      </c>
      <c r="F947" s="220">
        <v>16.54</v>
      </c>
      <c r="G947" s="222" t="s">
        <v>402</v>
      </c>
      <c r="H947" s="220">
        <v>0</v>
      </c>
      <c r="I947" s="222" t="s">
        <v>401</v>
      </c>
      <c r="J947" s="220">
        <v>16.54</v>
      </c>
    </row>
    <row r="948" spans="1:10" ht="14.4" thickBot="1">
      <c r="A948" s="222"/>
      <c r="B948" s="222"/>
      <c r="C948" s="222"/>
      <c r="D948" s="222"/>
      <c r="E948" s="222" t="s">
        <v>400</v>
      </c>
      <c r="F948" s="220">
        <v>5.05</v>
      </c>
      <c r="G948" s="222"/>
      <c r="H948" s="221" t="s">
        <v>399</v>
      </c>
      <c r="I948" s="221"/>
      <c r="J948" s="220">
        <v>28.5</v>
      </c>
    </row>
    <row r="949" spans="1:10" ht="1.05" customHeight="1" thickTop="1">
      <c r="A949" s="217"/>
      <c r="B949" s="217"/>
      <c r="C949" s="217"/>
      <c r="D949" s="217"/>
      <c r="E949" s="217"/>
      <c r="F949" s="217"/>
      <c r="G949" s="217"/>
      <c r="H949" s="217"/>
      <c r="I949" s="217"/>
      <c r="J949" s="217"/>
    </row>
    <row r="950" spans="1:10" ht="18" customHeight="1">
      <c r="A950" s="39"/>
      <c r="B950" s="40" t="s">
        <v>7</v>
      </c>
      <c r="C950" s="39" t="s">
        <v>8</v>
      </c>
      <c r="D950" s="39" t="s">
        <v>9</v>
      </c>
      <c r="E950" s="238" t="s">
        <v>429</v>
      </c>
      <c r="F950" s="238"/>
      <c r="G950" s="41" t="s">
        <v>10</v>
      </c>
      <c r="H950" s="40" t="s">
        <v>11</v>
      </c>
      <c r="I950" s="40" t="s">
        <v>12</v>
      </c>
      <c r="J950" s="40" t="s">
        <v>14</v>
      </c>
    </row>
    <row r="951" spans="1:10" ht="24" customHeight="1">
      <c r="A951" s="33" t="s">
        <v>428</v>
      </c>
      <c r="B951" s="34" t="s">
        <v>586</v>
      </c>
      <c r="C951" s="33" t="s">
        <v>23</v>
      </c>
      <c r="D951" s="33" t="s">
        <v>585</v>
      </c>
      <c r="E951" s="237" t="s">
        <v>411</v>
      </c>
      <c r="F951" s="237"/>
      <c r="G951" s="35" t="s">
        <v>25</v>
      </c>
      <c r="H951" s="236">
        <v>1</v>
      </c>
      <c r="I951" s="235">
        <v>17.68</v>
      </c>
      <c r="J951" s="235">
        <v>17.68</v>
      </c>
    </row>
    <row r="952" spans="1:10" ht="25.95" customHeight="1">
      <c r="A952" s="233" t="s">
        <v>410</v>
      </c>
      <c r="B952" s="234" t="s">
        <v>1608</v>
      </c>
      <c r="C952" s="233" t="s">
        <v>23</v>
      </c>
      <c r="D952" s="233" t="s">
        <v>1607</v>
      </c>
      <c r="E952" s="232" t="s">
        <v>411</v>
      </c>
      <c r="F952" s="232"/>
      <c r="G952" s="231" t="s">
        <v>25</v>
      </c>
      <c r="H952" s="230">
        <v>1</v>
      </c>
      <c r="I952" s="229">
        <v>0.18</v>
      </c>
      <c r="J952" s="229">
        <v>0.18</v>
      </c>
    </row>
    <row r="953" spans="1:10" ht="24" customHeight="1">
      <c r="A953" s="227" t="s">
        <v>406</v>
      </c>
      <c r="B953" s="228" t="s">
        <v>1239</v>
      </c>
      <c r="C953" s="227" t="s">
        <v>23</v>
      </c>
      <c r="D953" s="227" t="s">
        <v>1238</v>
      </c>
      <c r="E953" s="226" t="s">
        <v>665</v>
      </c>
      <c r="F953" s="226"/>
      <c r="G953" s="225" t="s">
        <v>25</v>
      </c>
      <c r="H953" s="224">
        <v>1</v>
      </c>
      <c r="I953" s="223">
        <v>2.85</v>
      </c>
      <c r="J953" s="223">
        <v>2.85</v>
      </c>
    </row>
    <row r="954" spans="1:10" ht="25.95" customHeight="1">
      <c r="A954" s="227" t="s">
        <v>406</v>
      </c>
      <c r="B954" s="228" t="s">
        <v>906</v>
      </c>
      <c r="C954" s="227" t="s">
        <v>23</v>
      </c>
      <c r="D954" s="227" t="s">
        <v>905</v>
      </c>
      <c r="E954" s="226" t="s">
        <v>482</v>
      </c>
      <c r="F954" s="226"/>
      <c r="G954" s="225" t="s">
        <v>25</v>
      </c>
      <c r="H954" s="224">
        <v>1</v>
      </c>
      <c r="I954" s="223">
        <v>1.1499999999999999</v>
      </c>
      <c r="J954" s="223">
        <v>1.1499999999999999</v>
      </c>
    </row>
    <row r="955" spans="1:10" ht="24" customHeight="1">
      <c r="A955" s="227" t="s">
        <v>406</v>
      </c>
      <c r="B955" s="228" t="s">
        <v>667</v>
      </c>
      <c r="C955" s="227" t="s">
        <v>23</v>
      </c>
      <c r="D955" s="227" t="s">
        <v>666</v>
      </c>
      <c r="E955" s="226" t="s">
        <v>665</v>
      </c>
      <c r="F955" s="226"/>
      <c r="G955" s="225" t="s">
        <v>25</v>
      </c>
      <c r="H955" s="224">
        <v>1</v>
      </c>
      <c r="I955" s="223">
        <v>0.81</v>
      </c>
      <c r="J955" s="223">
        <v>0.81</v>
      </c>
    </row>
    <row r="956" spans="1:10" ht="25.95" customHeight="1">
      <c r="A956" s="227" t="s">
        <v>406</v>
      </c>
      <c r="B956" s="228" t="s">
        <v>866</v>
      </c>
      <c r="C956" s="227" t="s">
        <v>23</v>
      </c>
      <c r="D956" s="227" t="s">
        <v>865</v>
      </c>
      <c r="E956" s="226" t="s">
        <v>482</v>
      </c>
      <c r="F956" s="226"/>
      <c r="G956" s="225" t="s">
        <v>25</v>
      </c>
      <c r="H956" s="224">
        <v>1</v>
      </c>
      <c r="I956" s="223">
        <v>0.56000000000000005</v>
      </c>
      <c r="J956" s="223">
        <v>0.56000000000000005</v>
      </c>
    </row>
    <row r="957" spans="1:10" ht="24" customHeight="1">
      <c r="A957" s="227" t="s">
        <v>406</v>
      </c>
      <c r="B957" s="228" t="s">
        <v>640</v>
      </c>
      <c r="C957" s="227" t="s">
        <v>23</v>
      </c>
      <c r="D957" s="227" t="s">
        <v>639</v>
      </c>
      <c r="E957" s="226" t="s">
        <v>477</v>
      </c>
      <c r="F957" s="226"/>
      <c r="G957" s="225" t="s">
        <v>25</v>
      </c>
      <c r="H957" s="224">
        <v>1</v>
      </c>
      <c r="I957" s="223">
        <v>10.71</v>
      </c>
      <c r="J957" s="223">
        <v>10.71</v>
      </c>
    </row>
    <row r="958" spans="1:10" ht="24" customHeight="1">
      <c r="A958" s="227" t="s">
        <v>406</v>
      </c>
      <c r="B958" s="228" t="s">
        <v>660</v>
      </c>
      <c r="C958" s="227" t="s">
        <v>23</v>
      </c>
      <c r="D958" s="227" t="s">
        <v>659</v>
      </c>
      <c r="E958" s="226" t="s">
        <v>658</v>
      </c>
      <c r="F958" s="226"/>
      <c r="G958" s="225" t="s">
        <v>25</v>
      </c>
      <c r="H958" s="224">
        <v>1</v>
      </c>
      <c r="I958" s="223">
        <v>0.06</v>
      </c>
      <c r="J958" s="223">
        <v>0.06</v>
      </c>
    </row>
    <row r="959" spans="1:10" ht="24" customHeight="1">
      <c r="A959" s="227" t="s">
        <v>406</v>
      </c>
      <c r="B959" s="228" t="s">
        <v>1207</v>
      </c>
      <c r="C959" s="227" t="s">
        <v>23</v>
      </c>
      <c r="D959" s="227" t="s">
        <v>1206</v>
      </c>
      <c r="E959" s="226" t="s">
        <v>689</v>
      </c>
      <c r="F959" s="226"/>
      <c r="G959" s="225" t="s">
        <v>25</v>
      </c>
      <c r="H959" s="224">
        <v>1</v>
      </c>
      <c r="I959" s="223">
        <v>1.36</v>
      </c>
      <c r="J959" s="223">
        <v>1.36</v>
      </c>
    </row>
    <row r="960" spans="1:10" ht="26.4">
      <c r="A960" s="222"/>
      <c r="B960" s="222"/>
      <c r="C960" s="222"/>
      <c r="D960" s="222"/>
      <c r="E960" s="222" t="s">
        <v>403</v>
      </c>
      <c r="F960" s="220">
        <v>10.89</v>
      </c>
      <c r="G960" s="222" t="s">
        <v>402</v>
      </c>
      <c r="H960" s="220">
        <v>0</v>
      </c>
      <c r="I960" s="222" t="s">
        <v>401</v>
      </c>
      <c r="J960" s="220">
        <v>10.89</v>
      </c>
    </row>
    <row r="961" spans="1:10" ht="14.4" thickBot="1">
      <c r="A961" s="222"/>
      <c r="B961" s="222"/>
      <c r="C961" s="222"/>
      <c r="D961" s="222"/>
      <c r="E961" s="222" t="s">
        <v>400</v>
      </c>
      <c r="F961" s="220">
        <v>3.43</v>
      </c>
      <c r="G961" s="222"/>
      <c r="H961" s="221" t="s">
        <v>399</v>
      </c>
      <c r="I961" s="221"/>
      <c r="J961" s="220">
        <v>21.11</v>
      </c>
    </row>
    <row r="962" spans="1:10" ht="1.05" customHeight="1" thickTop="1">
      <c r="A962" s="217"/>
      <c r="B962" s="217"/>
      <c r="C962" s="217"/>
      <c r="D962" s="217"/>
      <c r="E962" s="217"/>
      <c r="F962" s="217"/>
      <c r="G962" s="217"/>
      <c r="H962" s="217"/>
      <c r="I962" s="217"/>
      <c r="J962" s="217"/>
    </row>
    <row r="963" spans="1:10" ht="18" customHeight="1">
      <c r="A963" s="39"/>
      <c r="B963" s="40" t="s">
        <v>7</v>
      </c>
      <c r="C963" s="39" t="s">
        <v>8</v>
      </c>
      <c r="D963" s="39" t="s">
        <v>9</v>
      </c>
      <c r="E963" s="238" t="s">
        <v>429</v>
      </c>
      <c r="F963" s="238"/>
      <c r="G963" s="41" t="s">
        <v>10</v>
      </c>
      <c r="H963" s="40" t="s">
        <v>11</v>
      </c>
      <c r="I963" s="40" t="s">
        <v>12</v>
      </c>
      <c r="J963" s="40" t="s">
        <v>14</v>
      </c>
    </row>
    <row r="964" spans="1:10" ht="25.95" customHeight="1">
      <c r="A964" s="33" t="s">
        <v>428</v>
      </c>
      <c r="B964" s="34" t="s">
        <v>1606</v>
      </c>
      <c r="C964" s="33" t="s">
        <v>23</v>
      </c>
      <c r="D964" s="33" t="s">
        <v>1605</v>
      </c>
      <c r="E964" s="237" t="s">
        <v>414</v>
      </c>
      <c r="F964" s="237"/>
      <c r="G964" s="35" t="s">
        <v>587</v>
      </c>
      <c r="H964" s="236">
        <v>1</v>
      </c>
      <c r="I964" s="235">
        <v>0.05</v>
      </c>
      <c r="J964" s="235">
        <v>0.05</v>
      </c>
    </row>
    <row r="965" spans="1:10" ht="25.95" customHeight="1">
      <c r="A965" s="233" t="s">
        <v>410</v>
      </c>
      <c r="B965" s="234" t="s">
        <v>1602</v>
      </c>
      <c r="C965" s="233" t="s">
        <v>23</v>
      </c>
      <c r="D965" s="233" t="s">
        <v>1601</v>
      </c>
      <c r="E965" s="232" t="s">
        <v>414</v>
      </c>
      <c r="F965" s="232"/>
      <c r="G965" s="231" t="s">
        <v>25</v>
      </c>
      <c r="H965" s="230">
        <v>1</v>
      </c>
      <c r="I965" s="229">
        <v>0</v>
      </c>
      <c r="J965" s="229">
        <v>0</v>
      </c>
    </row>
    <row r="966" spans="1:10" ht="25.95" customHeight="1">
      <c r="A966" s="233" t="s">
        <v>410</v>
      </c>
      <c r="B966" s="234" t="s">
        <v>1604</v>
      </c>
      <c r="C966" s="233" t="s">
        <v>23</v>
      </c>
      <c r="D966" s="233" t="s">
        <v>1603</v>
      </c>
      <c r="E966" s="232" t="s">
        <v>414</v>
      </c>
      <c r="F966" s="232"/>
      <c r="G966" s="231" t="s">
        <v>25</v>
      </c>
      <c r="H966" s="230">
        <v>1</v>
      </c>
      <c r="I966" s="229">
        <v>0.03</v>
      </c>
      <c r="J966" s="229">
        <v>0.03</v>
      </c>
    </row>
    <row r="967" spans="1:10" ht="25.95" customHeight="1">
      <c r="A967" s="233" t="s">
        <v>410</v>
      </c>
      <c r="B967" s="234" t="s">
        <v>1600</v>
      </c>
      <c r="C967" s="233" t="s">
        <v>23</v>
      </c>
      <c r="D967" s="233" t="s">
        <v>1599</v>
      </c>
      <c r="E967" s="232" t="s">
        <v>414</v>
      </c>
      <c r="F967" s="232"/>
      <c r="G967" s="231" t="s">
        <v>25</v>
      </c>
      <c r="H967" s="230">
        <v>1</v>
      </c>
      <c r="I967" s="229">
        <v>0.02</v>
      </c>
      <c r="J967" s="229">
        <v>0.02</v>
      </c>
    </row>
    <row r="968" spans="1:10" ht="26.4">
      <c r="A968" s="222"/>
      <c r="B968" s="222"/>
      <c r="C968" s="222"/>
      <c r="D968" s="222"/>
      <c r="E968" s="222" t="s">
        <v>403</v>
      </c>
      <c r="F968" s="220">
        <v>0</v>
      </c>
      <c r="G968" s="222" t="s">
        <v>402</v>
      </c>
      <c r="H968" s="220">
        <v>0</v>
      </c>
      <c r="I968" s="222" t="s">
        <v>401</v>
      </c>
      <c r="J968" s="220">
        <v>0</v>
      </c>
    </row>
    <row r="969" spans="1:10" ht="14.4" thickBot="1">
      <c r="A969" s="222"/>
      <c r="B969" s="222"/>
      <c r="C969" s="222"/>
      <c r="D969" s="222"/>
      <c r="E969" s="222" t="s">
        <v>400</v>
      </c>
      <c r="F969" s="220">
        <v>0</v>
      </c>
      <c r="G969" s="222"/>
      <c r="H969" s="221" t="s">
        <v>399</v>
      </c>
      <c r="I969" s="221"/>
      <c r="J969" s="220">
        <v>0.05</v>
      </c>
    </row>
    <row r="970" spans="1:10" ht="1.05" customHeight="1" thickTop="1">
      <c r="A970" s="217"/>
      <c r="B970" s="217"/>
      <c r="C970" s="217"/>
      <c r="D970" s="217"/>
      <c r="E970" s="217"/>
      <c r="F970" s="217"/>
      <c r="G970" s="217"/>
      <c r="H970" s="217"/>
      <c r="I970" s="217"/>
      <c r="J970" s="217"/>
    </row>
    <row r="971" spans="1:10" ht="18" customHeight="1">
      <c r="A971" s="39"/>
      <c r="B971" s="40" t="s">
        <v>7</v>
      </c>
      <c r="C971" s="39" t="s">
        <v>8</v>
      </c>
      <c r="D971" s="39" t="s">
        <v>9</v>
      </c>
      <c r="E971" s="238" t="s">
        <v>429</v>
      </c>
      <c r="F971" s="238"/>
      <c r="G971" s="41" t="s">
        <v>10</v>
      </c>
      <c r="H971" s="40" t="s">
        <v>11</v>
      </c>
      <c r="I971" s="40" t="s">
        <v>12</v>
      </c>
      <c r="J971" s="40" t="s">
        <v>14</v>
      </c>
    </row>
    <row r="972" spans="1:10" ht="25.95" customHeight="1">
      <c r="A972" s="33" t="s">
        <v>428</v>
      </c>
      <c r="B972" s="34" t="s">
        <v>1604</v>
      </c>
      <c r="C972" s="33" t="s">
        <v>23</v>
      </c>
      <c r="D972" s="33" t="s">
        <v>1603</v>
      </c>
      <c r="E972" s="237" t="s">
        <v>414</v>
      </c>
      <c r="F972" s="237"/>
      <c r="G972" s="35" t="s">
        <v>25</v>
      </c>
      <c r="H972" s="236">
        <v>1</v>
      </c>
      <c r="I972" s="235">
        <v>0.03</v>
      </c>
      <c r="J972" s="235">
        <v>0.03</v>
      </c>
    </row>
    <row r="973" spans="1:10" ht="25.95" customHeight="1">
      <c r="A973" s="227" t="s">
        <v>406</v>
      </c>
      <c r="B973" s="228" t="s">
        <v>715</v>
      </c>
      <c r="C973" s="227" t="s">
        <v>23</v>
      </c>
      <c r="D973" s="227" t="s">
        <v>714</v>
      </c>
      <c r="E973" s="226" t="s">
        <v>404</v>
      </c>
      <c r="F973" s="226"/>
      <c r="G973" s="225" t="s">
        <v>39</v>
      </c>
      <c r="H973" s="224">
        <v>3.1999999999999999E-5</v>
      </c>
      <c r="I973" s="223">
        <v>1184</v>
      </c>
      <c r="J973" s="223">
        <v>0.03</v>
      </c>
    </row>
    <row r="974" spans="1:10" ht="26.4">
      <c r="A974" s="222"/>
      <c r="B974" s="222"/>
      <c r="C974" s="222"/>
      <c r="D974" s="222"/>
      <c r="E974" s="222" t="s">
        <v>403</v>
      </c>
      <c r="F974" s="220">
        <v>0</v>
      </c>
      <c r="G974" s="222" t="s">
        <v>402</v>
      </c>
      <c r="H974" s="220">
        <v>0</v>
      </c>
      <c r="I974" s="222" t="s">
        <v>401</v>
      </c>
      <c r="J974" s="220">
        <v>0</v>
      </c>
    </row>
    <row r="975" spans="1:10" ht="14.4" thickBot="1">
      <c r="A975" s="222"/>
      <c r="B975" s="222"/>
      <c r="C975" s="222"/>
      <c r="D975" s="222"/>
      <c r="E975" s="222" t="s">
        <v>400</v>
      </c>
      <c r="F975" s="220">
        <v>0</v>
      </c>
      <c r="G975" s="222"/>
      <c r="H975" s="221" t="s">
        <v>399</v>
      </c>
      <c r="I975" s="221"/>
      <c r="J975" s="220">
        <v>0.03</v>
      </c>
    </row>
    <row r="976" spans="1:10" ht="1.05" customHeight="1" thickTop="1">
      <c r="A976" s="217"/>
      <c r="B976" s="217"/>
      <c r="C976" s="217"/>
      <c r="D976" s="217"/>
      <c r="E976" s="217"/>
      <c r="F976" s="217"/>
      <c r="G976" s="217"/>
      <c r="H976" s="217"/>
      <c r="I976" s="217"/>
      <c r="J976" s="217"/>
    </row>
    <row r="977" spans="1:10" ht="18" customHeight="1">
      <c r="A977" s="39"/>
      <c r="B977" s="40" t="s">
        <v>7</v>
      </c>
      <c r="C977" s="39" t="s">
        <v>8</v>
      </c>
      <c r="D977" s="39" t="s">
        <v>9</v>
      </c>
      <c r="E977" s="238" t="s">
        <v>429</v>
      </c>
      <c r="F977" s="238"/>
      <c r="G977" s="41" t="s">
        <v>10</v>
      </c>
      <c r="H977" s="40" t="s">
        <v>11</v>
      </c>
      <c r="I977" s="40" t="s">
        <v>12</v>
      </c>
      <c r="J977" s="40" t="s">
        <v>14</v>
      </c>
    </row>
    <row r="978" spans="1:10" ht="25.95" customHeight="1">
      <c r="A978" s="33" t="s">
        <v>428</v>
      </c>
      <c r="B978" s="34" t="s">
        <v>1602</v>
      </c>
      <c r="C978" s="33" t="s">
        <v>23</v>
      </c>
      <c r="D978" s="33" t="s">
        <v>1601</v>
      </c>
      <c r="E978" s="237" t="s">
        <v>414</v>
      </c>
      <c r="F978" s="237"/>
      <c r="G978" s="35" t="s">
        <v>25</v>
      </c>
      <c r="H978" s="236">
        <v>1</v>
      </c>
      <c r="I978" s="235">
        <v>0</v>
      </c>
      <c r="J978" s="235">
        <v>0</v>
      </c>
    </row>
    <row r="979" spans="1:10" ht="25.95" customHeight="1">
      <c r="A979" s="227" t="s">
        <v>406</v>
      </c>
      <c r="B979" s="228" t="s">
        <v>715</v>
      </c>
      <c r="C979" s="227" t="s">
        <v>23</v>
      </c>
      <c r="D979" s="227" t="s">
        <v>714</v>
      </c>
      <c r="E979" s="226" t="s">
        <v>404</v>
      </c>
      <c r="F979" s="226"/>
      <c r="G979" s="225" t="s">
        <v>39</v>
      </c>
      <c r="H979" s="224">
        <v>6.9E-6</v>
      </c>
      <c r="I979" s="223">
        <v>1184</v>
      </c>
      <c r="J979" s="223">
        <v>0</v>
      </c>
    </row>
    <row r="980" spans="1:10" ht="26.4">
      <c r="A980" s="222"/>
      <c r="B980" s="222"/>
      <c r="C980" s="222"/>
      <c r="D980" s="222"/>
      <c r="E980" s="222" t="s">
        <v>403</v>
      </c>
      <c r="F980" s="220">
        <v>0</v>
      </c>
      <c r="G980" s="222" t="s">
        <v>402</v>
      </c>
      <c r="H980" s="220">
        <v>0</v>
      </c>
      <c r="I980" s="222" t="s">
        <v>401</v>
      </c>
      <c r="J980" s="220">
        <v>0</v>
      </c>
    </row>
    <row r="981" spans="1:10" ht="14.4" thickBot="1">
      <c r="A981" s="222"/>
      <c r="B981" s="222"/>
      <c r="C981" s="222"/>
      <c r="D981" s="222"/>
      <c r="E981" s="222" t="s">
        <v>400</v>
      </c>
      <c r="F981" s="220">
        <v>0</v>
      </c>
      <c r="G981" s="222"/>
      <c r="H981" s="221" t="s">
        <v>399</v>
      </c>
      <c r="I981" s="221"/>
      <c r="J981" s="220">
        <v>0</v>
      </c>
    </row>
    <row r="982" spans="1:10" ht="1.05" customHeight="1" thickTop="1">
      <c r="A982" s="217"/>
      <c r="B982" s="217"/>
      <c r="C982" s="217"/>
      <c r="D982" s="217"/>
      <c r="E982" s="217"/>
      <c r="F982" s="217"/>
      <c r="G982" s="217"/>
      <c r="H982" s="217"/>
      <c r="I982" s="217"/>
      <c r="J982" s="217"/>
    </row>
    <row r="983" spans="1:10" ht="18" customHeight="1">
      <c r="A983" s="39"/>
      <c r="B983" s="40" t="s">
        <v>7</v>
      </c>
      <c r="C983" s="39" t="s">
        <v>8</v>
      </c>
      <c r="D983" s="39" t="s">
        <v>9</v>
      </c>
      <c r="E983" s="238" t="s">
        <v>429</v>
      </c>
      <c r="F983" s="238"/>
      <c r="G983" s="41" t="s">
        <v>10</v>
      </c>
      <c r="H983" s="40" t="s">
        <v>11</v>
      </c>
      <c r="I983" s="40" t="s">
        <v>12</v>
      </c>
      <c r="J983" s="40" t="s">
        <v>14</v>
      </c>
    </row>
    <row r="984" spans="1:10" ht="25.95" customHeight="1">
      <c r="A984" s="33" t="s">
        <v>428</v>
      </c>
      <c r="B984" s="34" t="s">
        <v>1600</v>
      </c>
      <c r="C984" s="33" t="s">
        <v>23</v>
      </c>
      <c r="D984" s="33" t="s">
        <v>1599</v>
      </c>
      <c r="E984" s="237" t="s">
        <v>414</v>
      </c>
      <c r="F984" s="237"/>
      <c r="G984" s="35" t="s">
        <v>25</v>
      </c>
      <c r="H984" s="236">
        <v>1</v>
      </c>
      <c r="I984" s="235">
        <v>0.02</v>
      </c>
      <c r="J984" s="235">
        <v>0.02</v>
      </c>
    </row>
    <row r="985" spans="1:10" ht="25.95" customHeight="1">
      <c r="A985" s="227" t="s">
        <v>406</v>
      </c>
      <c r="B985" s="228" t="s">
        <v>715</v>
      </c>
      <c r="C985" s="227" t="s">
        <v>23</v>
      </c>
      <c r="D985" s="227" t="s">
        <v>714</v>
      </c>
      <c r="E985" s="226" t="s">
        <v>404</v>
      </c>
      <c r="F985" s="226"/>
      <c r="G985" s="225" t="s">
        <v>39</v>
      </c>
      <c r="H985" s="224">
        <v>2.5000000000000001E-5</v>
      </c>
      <c r="I985" s="223">
        <v>1184</v>
      </c>
      <c r="J985" s="223">
        <v>0.02</v>
      </c>
    </row>
    <row r="986" spans="1:10" ht="26.4">
      <c r="A986" s="222"/>
      <c r="B986" s="222"/>
      <c r="C986" s="222"/>
      <c r="D986" s="222"/>
      <c r="E986" s="222" t="s">
        <v>403</v>
      </c>
      <c r="F986" s="220">
        <v>0</v>
      </c>
      <c r="G986" s="222" t="s">
        <v>402</v>
      </c>
      <c r="H986" s="220">
        <v>0</v>
      </c>
      <c r="I986" s="222" t="s">
        <v>401</v>
      </c>
      <c r="J986" s="220">
        <v>0</v>
      </c>
    </row>
    <row r="987" spans="1:10" ht="14.4" thickBot="1">
      <c r="A987" s="222"/>
      <c r="B987" s="222"/>
      <c r="C987" s="222"/>
      <c r="D987" s="222"/>
      <c r="E987" s="222" t="s">
        <v>400</v>
      </c>
      <c r="F987" s="220">
        <v>0</v>
      </c>
      <c r="G987" s="222"/>
      <c r="H987" s="221" t="s">
        <v>399</v>
      </c>
      <c r="I987" s="221"/>
      <c r="J987" s="220">
        <v>0.02</v>
      </c>
    </row>
    <row r="988" spans="1:10" ht="1.05" customHeight="1" thickTop="1">
      <c r="A988" s="217"/>
      <c r="B988" s="217"/>
      <c r="C988" s="217"/>
      <c r="D988" s="217"/>
      <c r="E988" s="217"/>
      <c r="F988" s="217"/>
      <c r="G988" s="217"/>
      <c r="H988" s="217"/>
      <c r="I988" s="217"/>
      <c r="J988" s="217"/>
    </row>
    <row r="989" spans="1:10">
      <c r="A989" s="32"/>
      <c r="B989" s="32"/>
      <c r="C989" s="32"/>
      <c r="D989" s="32"/>
      <c r="E989" s="32"/>
      <c r="F989" s="32"/>
      <c r="G989" s="32"/>
      <c r="H989" s="32"/>
      <c r="I989" s="32"/>
      <c r="J989" s="32"/>
    </row>
    <row r="990" spans="1:10">
      <c r="A990" s="212"/>
      <c r="B990" s="212"/>
      <c r="C990" s="212"/>
      <c r="D990" s="216"/>
      <c r="E990" s="215"/>
      <c r="F990" s="214" t="s">
        <v>198</v>
      </c>
      <c r="G990" s="212"/>
      <c r="H990" s="213">
        <v>366005.19</v>
      </c>
      <c r="I990" s="212"/>
      <c r="J990" s="212"/>
    </row>
    <row r="991" spans="1:10">
      <c r="A991" s="212"/>
      <c r="B991" s="212"/>
      <c r="C991" s="212"/>
      <c r="D991" s="216"/>
      <c r="E991" s="215"/>
      <c r="F991" s="214" t="s">
        <v>199</v>
      </c>
      <c r="G991" s="212"/>
      <c r="H991" s="213">
        <v>71222.210000000006</v>
      </c>
      <c r="I991" s="212"/>
      <c r="J991" s="212"/>
    </row>
    <row r="992" spans="1:10">
      <c r="A992" s="212"/>
      <c r="B992" s="212"/>
      <c r="C992" s="212"/>
      <c r="D992" s="216"/>
      <c r="E992" s="215"/>
      <c r="F992" s="214" t="s">
        <v>200</v>
      </c>
      <c r="G992" s="212"/>
      <c r="H992" s="213">
        <v>437227.4</v>
      </c>
      <c r="I992" s="212"/>
      <c r="J992" s="212"/>
    </row>
    <row r="993" spans="1:10" ht="60" customHeight="1">
      <c r="A993" s="31"/>
      <c r="B993" s="31"/>
      <c r="C993" s="31"/>
      <c r="D993" s="31"/>
      <c r="E993" s="31"/>
      <c r="F993" s="31"/>
      <c r="G993" s="31"/>
      <c r="H993" s="31"/>
      <c r="I993" s="31"/>
      <c r="J993" s="31"/>
    </row>
    <row r="994" spans="1:10" ht="70.05" customHeight="1">
      <c r="A994" s="30" t="s">
        <v>201</v>
      </c>
      <c r="B994" s="20"/>
      <c r="C994" s="20"/>
      <c r="D994" s="20"/>
      <c r="E994" s="20"/>
      <c r="F994" s="20"/>
      <c r="G994" s="20"/>
      <c r="H994" s="20"/>
      <c r="I994" s="20"/>
      <c r="J994" s="20"/>
    </row>
  </sheetData>
  <mergeCells count="782">
    <mergeCell ref="A3:J3"/>
    <mergeCell ref="E11:F11"/>
    <mergeCell ref="E12:F12"/>
    <mergeCell ref="C1:D1"/>
    <mergeCell ref="E1:F1"/>
    <mergeCell ref="G1:H1"/>
    <mergeCell ref="I1:J1"/>
    <mergeCell ref="C2:D2"/>
    <mergeCell ref="E2:F2"/>
    <mergeCell ref="G2:H2"/>
    <mergeCell ref="I2:J2"/>
    <mergeCell ref="E21:F21"/>
    <mergeCell ref="E22:F22"/>
    <mergeCell ref="E23:F23"/>
    <mergeCell ref="A4:J4"/>
    <mergeCell ref="E5:F5"/>
    <mergeCell ref="E6:F6"/>
    <mergeCell ref="E7:F7"/>
    <mergeCell ref="E8:F8"/>
    <mergeCell ref="E9:F9"/>
    <mergeCell ref="E10:F10"/>
    <mergeCell ref="H14:I14"/>
    <mergeCell ref="E16:F16"/>
    <mergeCell ref="E17:F17"/>
    <mergeCell ref="E18:F18"/>
    <mergeCell ref="E19:F19"/>
    <mergeCell ref="E20:F20"/>
    <mergeCell ref="E47:F47"/>
    <mergeCell ref="H25:I25"/>
    <mergeCell ref="E27:F27"/>
    <mergeCell ref="E28:F28"/>
    <mergeCell ref="E29:F29"/>
    <mergeCell ref="E30:F30"/>
    <mergeCell ref="E31:F31"/>
    <mergeCell ref="E32:F32"/>
    <mergeCell ref="E33:F33"/>
    <mergeCell ref="E34:F34"/>
    <mergeCell ref="E57:F57"/>
    <mergeCell ref="E58:F58"/>
    <mergeCell ref="E35:F35"/>
    <mergeCell ref="H37:I37"/>
    <mergeCell ref="E39:F39"/>
    <mergeCell ref="E40:F40"/>
    <mergeCell ref="E41:F41"/>
    <mergeCell ref="E42:F42"/>
    <mergeCell ref="H44:I44"/>
    <mergeCell ref="E46:F46"/>
    <mergeCell ref="H68:I68"/>
    <mergeCell ref="E70:F70"/>
    <mergeCell ref="E71:F71"/>
    <mergeCell ref="E48:F48"/>
    <mergeCell ref="E49:F49"/>
    <mergeCell ref="E50:F50"/>
    <mergeCell ref="E51:F51"/>
    <mergeCell ref="H53:I53"/>
    <mergeCell ref="E55:F55"/>
    <mergeCell ref="E56:F56"/>
    <mergeCell ref="H60:I60"/>
    <mergeCell ref="E62:F62"/>
    <mergeCell ref="E63:F63"/>
    <mergeCell ref="E64:F64"/>
    <mergeCell ref="E65:F65"/>
    <mergeCell ref="E66:F66"/>
    <mergeCell ref="E93:F93"/>
    <mergeCell ref="E72:F72"/>
    <mergeCell ref="E73:F73"/>
    <mergeCell ref="E74:F74"/>
    <mergeCell ref="E75:F75"/>
    <mergeCell ref="E76:F76"/>
    <mergeCell ref="E77:F77"/>
    <mergeCell ref="E78:F78"/>
    <mergeCell ref="E79:F79"/>
    <mergeCell ref="E80:F80"/>
    <mergeCell ref="E103:F103"/>
    <mergeCell ref="E104:F104"/>
    <mergeCell ref="H82:I82"/>
    <mergeCell ref="E84:F84"/>
    <mergeCell ref="E85:F85"/>
    <mergeCell ref="E86:F86"/>
    <mergeCell ref="E87:F87"/>
    <mergeCell ref="H89:I89"/>
    <mergeCell ref="E91:F91"/>
    <mergeCell ref="E92:F92"/>
    <mergeCell ref="E113:F113"/>
    <mergeCell ref="E114:F114"/>
    <mergeCell ref="E115:F115"/>
    <mergeCell ref="E94:F94"/>
    <mergeCell ref="H96:I96"/>
    <mergeCell ref="E98:F98"/>
    <mergeCell ref="E99:F99"/>
    <mergeCell ref="E100:F100"/>
    <mergeCell ref="E101:F101"/>
    <mergeCell ref="E102:F102"/>
    <mergeCell ref="E105:F105"/>
    <mergeCell ref="E106:F106"/>
    <mergeCell ref="H108:I108"/>
    <mergeCell ref="E110:F110"/>
    <mergeCell ref="E111:F111"/>
    <mergeCell ref="E112:F112"/>
    <mergeCell ref="E141:F141"/>
    <mergeCell ref="H117:I117"/>
    <mergeCell ref="E119:F119"/>
    <mergeCell ref="E120:F120"/>
    <mergeCell ref="E121:F121"/>
    <mergeCell ref="E122:F122"/>
    <mergeCell ref="H124:I124"/>
    <mergeCell ref="E126:F126"/>
    <mergeCell ref="E127:F127"/>
    <mergeCell ref="E128:F128"/>
    <mergeCell ref="E151:F151"/>
    <mergeCell ref="H153:I153"/>
    <mergeCell ref="E129:F129"/>
    <mergeCell ref="H131:I131"/>
    <mergeCell ref="E133:F133"/>
    <mergeCell ref="E134:F134"/>
    <mergeCell ref="E135:F135"/>
    <mergeCell ref="E136:F136"/>
    <mergeCell ref="H138:I138"/>
    <mergeCell ref="E140:F140"/>
    <mergeCell ref="H162:I162"/>
    <mergeCell ref="E164:F164"/>
    <mergeCell ref="E165:F165"/>
    <mergeCell ref="E142:F142"/>
    <mergeCell ref="E143:F143"/>
    <mergeCell ref="E144:F144"/>
    <mergeCell ref="E145:F145"/>
    <mergeCell ref="H147:I147"/>
    <mergeCell ref="E149:F149"/>
    <mergeCell ref="E150:F150"/>
    <mergeCell ref="E155:F155"/>
    <mergeCell ref="E156:F156"/>
    <mergeCell ref="E157:F157"/>
    <mergeCell ref="E158:F158"/>
    <mergeCell ref="E159:F159"/>
    <mergeCell ref="E160:F160"/>
    <mergeCell ref="E183:F183"/>
    <mergeCell ref="E166:F166"/>
    <mergeCell ref="E167:F167"/>
    <mergeCell ref="E168:F168"/>
    <mergeCell ref="E169:F169"/>
    <mergeCell ref="E170:F170"/>
    <mergeCell ref="E171:F171"/>
    <mergeCell ref="E172:F172"/>
    <mergeCell ref="E173:F173"/>
    <mergeCell ref="E174:F174"/>
    <mergeCell ref="E193:F193"/>
    <mergeCell ref="E194:F194"/>
    <mergeCell ref="E175:F175"/>
    <mergeCell ref="E176:F176"/>
    <mergeCell ref="E177:F177"/>
    <mergeCell ref="E178:F178"/>
    <mergeCell ref="E179:F179"/>
    <mergeCell ref="E180:F180"/>
    <mergeCell ref="E181:F181"/>
    <mergeCell ref="E182:F182"/>
    <mergeCell ref="E203:F203"/>
    <mergeCell ref="E204:F204"/>
    <mergeCell ref="H206:I206"/>
    <mergeCell ref="E184:F184"/>
    <mergeCell ref="E185:F185"/>
    <mergeCell ref="E186:F186"/>
    <mergeCell ref="E187:F187"/>
    <mergeCell ref="E188:F188"/>
    <mergeCell ref="H190:I190"/>
    <mergeCell ref="E192:F192"/>
    <mergeCell ref="E213:F213"/>
    <mergeCell ref="H215:I215"/>
    <mergeCell ref="E217:F217"/>
    <mergeCell ref="E218:F218"/>
    <mergeCell ref="E195:F195"/>
    <mergeCell ref="E196:F196"/>
    <mergeCell ref="H198:I198"/>
    <mergeCell ref="E200:F200"/>
    <mergeCell ref="E201:F201"/>
    <mergeCell ref="E202:F202"/>
    <mergeCell ref="H224:I224"/>
    <mergeCell ref="E226:F226"/>
    <mergeCell ref="E227:F227"/>
    <mergeCell ref="E228:F228"/>
    <mergeCell ref="E229:F229"/>
    <mergeCell ref="E208:F208"/>
    <mergeCell ref="E209:F209"/>
    <mergeCell ref="E210:F210"/>
    <mergeCell ref="E211:F211"/>
    <mergeCell ref="E212:F212"/>
    <mergeCell ref="E241:F241"/>
    <mergeCell ref="E242:F242"/>
    <mergeCell ref="E219:F219"/>
    <mergeCell ref="E220:F220"/>
    <mergeCell ref="E221:F221"/>
    <mergeCell ref="E222:F222"/>
    <mergeCell ref="E251:F251"/>
    <mergeCell ref="E252:F252"/>
    <mergeCell ref="H254:I254"/>
    <mergeCell ref="E230:F230"/>
    <mergeCell ref="H232:I232"/>
    <mergeCell ref="E234:F234"/>
    <mergeCell ref="E235:F235"/>
    <mergeCell ref="E236:F236"/>
    <mergeCell ref="E237:F237"/>
    <mergeCell ref="H239:I239"/>
    <mergeCell ref="E243:F243"/>
    <mergeCell ref="E244:F244"/>
    <mergeCell ref="E245:F245"/>
    <mergeCell ref="H247:I247"/>
    <mergeCell ref="E249:F249"/>
    <mergeCell ref="E250:F250"/>
    <mergeCell ref="E279:F279"/>
    <mergeCell ref="E256:F256"/>
    <mergeCell ref="E257:F257"/>
    <mergeCell ref="E258:F258"/>
    <mergeCell ref="E259:F259"/>
    <mergeCell ref="H261:I261"/>
    <mergeCell ref="E263:F263"/>
    <mergeCell ref="E264:F264"/>
    <mergeCell ref="E265:F265"/>
    <mergeCell ref="E266:F266"/>
    <mergeCell ref="E289:F289"/>
    <mergeCell ref="E290:F290"/>
    <mergeCell ref="H268:I268"/>
    <mergeCell ref="E270:F270"/>
    <mergeCell ref="E271:F271"/>
    <mergeCell ref="E272:F272"/>
    <mergeCell ref="E273:F273"/>
    <mergeCell ref="H275:I275"/>
    <mergeCell ref="E277:F277"/>
    <mergeCell ref="E278:F278"/>
    <mergeCell ref="E299:F299"/>
    <mergeCell ref="H301:I301"/>
    <mergeCell ref="E303:F303"/>
    <mergeCell ref="E280:F280"/>
    <mergeCell ref="E281:F281"/>
    <mergeCell ref="E282:F282"/>
    <mergeCell ref="H284:I284"/>
    <mergeCell ref="E286:F286"/>
    <mergeCell ref="E287:F287"/>
    <mergeCell ref="E288:F288"/>
    <mergeCell ref="H310:I310"/>
    <mergeCell ref="E312:F312"/>
    <mergeCell ref="E313:F313"/>
    <mergeCell ref="E314:F314"/>
    <mergeCell ref="E291:F291"/>
    <mergeCell ref="H293:I293"/>
    <mergeCell ref="E295:F295"/>
    <mergeCell ref="E296:F296"/>
    <mergeCell ref="E297:F297"/>
    <mergeCell ref="E298:F298"/>
    <mergeCell ref="E327:F327"/>
    <mergeCell ref="E304:F304"/>
    <mergeCell ref="E305:F305"/>
    <mergeCell ref="E306:F306"/>
    <mergeCell ref="E307:F307"/>
    <mergeCell ref="E308:F308"/>
    <mergeCell ref="H336:I336"/>
    <mergeCell ref="E338:F338"/>
    <mergeCell ref="E315:F315"/>
    <mergeCell ref="E316:F316"/>
    <mergeCell ref="E317:F317"/>
    <mergeCell ref="H319:I319"/>
    <mergeCell ref="E321:F321"/>
    <mergeCell ref="E322:F322"/>
    <mergeCell ref="E323:F323"/>
    <mergeCell ref="H325:I325"/>
    <mergeCell ref="E347:F347"/>
    <mergeCell ref="E328:F328"/>
    <mergeCell ref="E329:F329"/>
    <mergeCell ref="E330:F330"/>
    <mergeCell ref="E331:F331"/>
    <mergeCell ref="E332:F332"/>
    <mergeCell ref="E333:F333"/>
    <mergeCell ref="E334:F334"/>
    <mergeCell ref="H358:I358"/>
    <mergeCell ref="E360:F360"/>
    <mergeCell ref="E339:F339"/>
    <mergeCell ref="E340:F340"/>
    <mergeCell ref="E341:F341"/>
    <mergeCell ref="E342:F342"/>
    <mergeCell ref="E343:F343"/>
    <mergeCell ref="E344:F344"/>
    <mergeCell ref="E345:F345"/>
    <mergeCell ref="E346:F346"/>
    <mergeCell ref="E369:F369"/>
    <mergeCell ref="E370:F370"/>
    <mergeCell ref="E371:F371"/>
    <mergeCell ref="E348:F348"/>
    <mergeCell ref="H350:I350"/>
    <mergeCell ref="E352:F352"/>
    <mergeCell ref="E353:F353"/>
    <mergeCell ref="E354:F354"/>
    <mergeCell ref="E355:F355"/>
    <mergeCell ref="E356:F356"/>
    <mergeCell ref="H378:I378"/>
    <mergeCell ref="E380:F380"/>
    <mergeCell ref="E381:F381"/>
    <mergeCell ref="E382:F382"/>
    <mergeCell ref="E361:F361"/>
    <mergeCell ref="E362:F362"/>
    <mergeCell ref="E363:F363"/>
    <mergeCell ref="E364:F364"/>
    <mergeCell ref="E365:F365"/>
    <mergeCell ref="H367:I367"/>
    <mergeCell ref="E391:F391"/>
    <mergeCell ref="E392:F392"/>
    <mergeCell ref="E393:F393"/>
    <mergeCell ref="E372:F372"/>
    <mergeCell ref="E373:F373"/>
    <mergeCell ref="E374:F374"/>
    <mergeCell ref="E375:F375"/>
    <mergeCell ref="E376:F376"/>
    <mergeCell ref="H400:I400"/>
    <mergeCell ref="E402:F402"/>
    <mergeCell ref="E403:F403"/>
    <mergeCell ref="E404:F404"/>
    <mergeCell ref="E383:F383"/>
    <mergeCell ref="E384:F384"/>
    <mergeCell ref="E385:F385"/>
    <mergeCell ref="H387:I387"/>
    <mergeCell ref="E389:F389"/>
    <mergeCell ref="E390:F390"/>
    <mergeCell ref="E413:F413"/>
    <mergeCell ref="E414:F414"/>
    <mergeCell ref="E415:F415"/>
    <mergeCell ref="E394:F394"/>
    <mergeCell ref="E395:F395"/>
    <mergeCell ref="E396:F396"/>
    <mergeCell ref="E397:F397"/>
    <mergeCell ref="E398:F398"/>
    <mergeCell ref="E405:F405"/>
    <mergeCell ref="E406:F406"/>
    <mergeCell ref="H408:I408"/>
    <mergeCell ref="E410:F410"/>
    <mergeCell ref="E411:F411"/>
    <mergeCell ref="E412:F412"/>
    <mergeCell ref="H436:I436"/>
    <mergeCell ref="E416:F416"/>
    <mergeCell ref="E417:F417"/>
    <mergeCell ref="E418:F418"/>
    <mergeCell ref="E419:F419"/>
    <mergeCell ref="E420:F420"/>
    <mergeCell ref="H422:I422"/>
    <mergeCell ref="A424:J424"/>
    <mergeCell ref="E425:F425"/>
    <mergeCell ref="E426:F426"/>
    <mergeCell ref="E446:F446"/>
    <mergeCell ref="E427:F427"/>
    <mergeCell ref="E428:F428"/>
    <mergeCell ref="E429:F429"/>
    <mergeCell ref="E430:F430"/>
    <mergeCell ref="E431:F431"/>
    <mergeCell ref="E432:F432"/>
    <mergeCell ref="E433:F433"/>
    <mergeCell ref="E434:F434"/>
    <mergeCell ref="E456:F456"/>
    <mergeCell ref="E457:F457"/>
    <mergeCell ref="E438:F438"/>
    <mergeCell ref="E439:F439"/>
    <mergeCell ref="E440:F440"/>
    <mergeCell ref="E441:F441"/>
    <mergeCell ref="E442:F442"/>
    <mergeCell ref="E443:F443"/>
    <mergeCell ref="E444:F444"/>
    <mergeCell ref="E445:F445"/>
    <mergeCell ref="E466:F466"/>
    <mergeCell ref="E467:F467"/>
    <mergeCell ref="E468:F468"/>
    <mergeCell ref="E447:F447"/>
    <mergeCell ref="H449:I449"/>
    <mergeCell ref="E451:F451"/>
    <mergeCell ref="E452:F452"/>
    <mergeCell ref="E453:F453"/>
    <mergeCell ref="E454:F454"/>
    <mergeCell ref="E455:F455"/>
    <mergeCell ref="H475:I475"/>
    <mergeCell ref="E477:F477"/>
    <mergeCell ref="E478:F478"/>
    <mergeCell ref="E479:F479"/>
    <mergeCell ref="E458:F458"/>
    <mergeCell ref="E459:F459"/>
    <mergeCell ref="E460:F460"/>
    <mergeCell ref="H462:I462"/>
    <mergeCell ref="E464:F464"/>
    <mergeCell ref="E465:F465"/>
    <mergeCell ref="E490:F490"/>
    <mergeCell ref="E469:F469"/>
    <mergeCell ref="E470:F470"/>
    <mergeCell ref="E471:F471"/>
    <mergeCell ref="E472:F472"/>
    <mergeCell ref="E473:F473"/>
    <mergeCell ref="E500:F500"/>
    <mergeCell ref="E501:F501"/>
    <mergeCell ref="E480:F480"/>
    <mergeCell ref="E481:F481"/>
    <mergeCell ref="E482:F482"/>
    <mergeCell ref="H484:I484"/>
    <mergeCell ref="E486:F486"/>
    <mergeCell ref="E487:F487"/>
    <mergeCell ref="E488:F488"/>
    <mergeCell ref="E489:F489"/>
    <mergeCell ref="E510:F510"/>
    <mergeCell ref="E511:F511"/>
    <mergeCell ref="E512:F512"/>
    <mergeCell ref="E491:F491"/>
    <mergeCell ref="E492:F492"/>
    <mergeCell ref="H494:I494"/>
    <mergeCell ref="E496:F496"/>
    <mergeCell ref="E497:F497"/>
    <mergeCell ref="E498:F498"/>
    <mergeCell ref="E499:F499"/>
    <mergeCell ref="E502:F502"/>
    <mergeCell ref="E503:F503"/>
    <mergeCell ref="E504:F504"/>
    <mergeCell ref="E505:F505"/>
    <mergeCell ref="H507:I507"/>
    <mergeCell ref="E509:F509"/>
    <mergeCell ref="H533:I533"/>
    <mergeCell ref="E513:F513"/>
    <mergeCell ref="E514:F514"/>
    <mergeCell ref="E515:F515"/>
    <mergeCell ref="E516:F516"/>
    <mergeCell ref="E517:F517"/>
    <mergeCell ref="E518:F518"/>
    <mergeCell ref="H520:I520"/>
    <mergeCell ref="E522:F522"/>
    <mergeCell ref="E523:F523"/>
    <mergeCell ref="E544:F544"/>
    <mergeCell ref="H546:I546"/>
    <mergeCell ref="E524:F524"/>
    <mergeCell ref="E525:F525"/>
    <mergeCell ref="E526:F526"/>
    <mergeCell ref="E527:F527"/>
    <mergeCell ref="E528:F528"/>
    <mergeCell ref="E529:F529"/>
    <mergeCell ref="E530:F530"/>
    <mergeCell ref="E531:F531"/>
    <mergeCell ref="H555:I555"/>
    <mergeCell ref="E557:F557"/>
    <mergeCell ref="E558:F558"/>
    <mergeCell ref="E535:F535"/>
    <mergeCell ref="E536:F536"/>
    <mergeCell ref="E537:F537"/>
    <mergeCell ref="H539:I539"/>
    <mergeCell ref="E541:F541"/>
    <mergeCell ref="E542:F542"/>
    <mergeCell ref="E543:F543"/>
    <mergeCell ref="E570:F570"/>
    <mergeCell ref="E571:F571"/>
    <mergeCell ref="E548:F548"/>
    <mergeCell ref="E549:F549"/>
    <mergeCell ref="E550:F550"/>
    <mergeCell ref="E551:F551"/>
    <mergeCell ref="E552:F552"/>
    <mergeCell ref="E553:F553"/>
    <mergeCell ref="E582:F582"/>
    <mergeCell ref="E583:F583"/>
    <mergeCell ref="E584:F584"/>
    <mergeCell ref="E559:F559"/>
    <mergeCell ref="H561:I561"/>
    <mergeCell ref="E563:F563"/>
    <mergeCell ref="E564:F564"/>
    <mergeCell ref="E565:F565"/>
    <mergeCell ref="H567:I567"/>
    <mergeCell ref="E569:F569"/>
    <mergeCell ref="E592:F592"/>
    <mergeCell ref="E593:F593"/>
    <mergeCell ref="E594:F594"/>
    <mergeCell ref="E595:F595"/>
    <mergeCell ref="H573:I573"/>
    <mergeCell ref="E575:F575"/>
    <mergeCell ref="E576:F576"/>
    <mergeCell ref="E577:F577"/>
    <mergeCell ref="H579:I579"/>
    <mergeCell ref="E581:F581"/>
    <mergeCell ref="H601:I601"/>
    <mergeCell ref="E603:F603"/>
    <mergeCell ref="E604:F604"/>
    <mergeCell ref="E605:F605"/>
    <mergeCell ref="E606:F606"/>
    <mergeCell ref="E585:F585"/>
    <mergeCell ref="E586:F586"/>
    <mergeCell ref="H588:I588"/>
    <mergeCell ref="E590:F590"/>
    <mergeCell ref="E591:F591"/>
    <mergeCell ref="E616:F616"/>
    <mergeCell ref="E617:F617"/>
    <mergeCell ref="E596:F596"/>
    <mergeCell ref="E597:F597"/>
    <mergeCell ref="E598:F598"/>
    <mergeCell ref="E599:F599"/>
    <mergeCell ref="E628:F628"/>
    <mergeCell ref="E629:F629"/>
    <mergeCell ref="H631:I631"/>
    <mergeCell ref="E607:F607"/>
    <mergeCell ref="H609:I609"/>
    <mergeCell ref="E611:F611"/>
    <mergeCell ref="E612:F612"/>
    <mergeCell ref="E613:F613"/>
    <mergeCell ref="E614:F614"/>
    <mergeCell ref="E615:F615"/>
    <mergeCell ref="H619:I619"/>
    <mergeCell ref="E621:F621"/>
    <mergeCell ref="E622:F622"/>
    <mergeCell ref="E623:F623"/>
    <mergeCell ref="H625:I625"/>
    <mergeCell ref="E627:F627"/>
    <mergeCell ref="H655:I655"/>
    <mergeCell ref="E633:F633"/>
    <mergeCell ref="E634:F634"/>
    <mergeCell ref="E635:F635"/>
    <mergeCell ref="H637:I637"/>
    <mergeCell ref="E639:F639"/>
    <mergeCell ref="E640:F640"/>
    <mergeCell ref="E641:F641"/>
    <mergeCell ref="H643:I643"/>
    <mergeCell ref="E645:F645"/>
    <mergeCell ref="E666:F666"/>
    <mergeCell ref="E667:F667"/>
    <mergeCell ref="E646:F646"/>
    <mergeCell ref="E647:F647"/>
    <mergeCell ref="E648:F648"/>
    <mergeCell ref="E649:F649"/>
    <mergeCell ref="E650:F650"/>
    <mergeCell ref="E651:F651"/>
    <mergeCell ref="E652:F652"/>
    <mergeCell ref="E653:F653"/>
    <mergeCell ref="E678:F678"/>
    <mergeCell ref="E679:F679"/>
    <mergeCell ref="H681:I681"/>
    <mergeCell ref="E657:F657"/>
    <mergeCell ref="E658:F658"/>
    <mergeCell ref="E659:F659"/>
    <mergeCell ref="E660:F660"/>
    <mergeCell ref="E661:F661"/>
    <mergeCell ref="H663:I663"/>
    <mergeCell ref="E665:F665"/>
    <mergeCell ref="H669:I669"/>
    <mergeCell ref="E671:F671"/>
    <mergeCell ref="E672:F672"/>
    <mergeCell ref="E673:F673"/>
    <mergeCell ref="H675:I675"/>
    <mergeCell ref="E677:F677"/>
    <mergeCell ref="E708:F708"/>
    <mergeCell ref="E683:F683"/>
    <mergeCell ref="E684:F684"/>
    <mergeCell ref="E685:F685"/>
    <mergeCell ref="H687:I687"/>
    <mergeCell ref="E689:F689"/>
    <mergeCell ref="E690:F690"/>
    <mergeCell ref="E691:F691"/>
    <mergeCell ref="H693:I693"/>
    <mergeCell ref="E695:F695"/>
    <mergeCell ref="E720:F720"/>
    <mergeCell ref="E721:F721"/>
    <mergeCell ref="E696:F696"/>
    <mergeCell ref="E697:F697"/>
    <mergeCell ref="H699:I699"/>
    <mergeCell ref="E701:F701"/>
    <mergeCell ref="E702:F702"/>
    <mergeCell ref="E703:F703"/>
    <mergeCell ref="H705:I705"/>
    <mergeCell ref="E707:F707"/>
    <mergeCell ref="E732:F732"/>
    <mergeCell ref="E733:F733"/>
    <mergeCell ref="H735:I735"/>
    <mergeCell ref="E709:F709"/>
    <mergeCell ref="H711:I711"/>
    <mergeCell ref="E713:F713"/>
    <mergeCell ref="E714:F714"/>
    <mergeCell ref="E715:F715"/>
    <mergeCell ref="H717:I717"/>
    <mergeCell ref="E719:F719"/>
    <mergeCell ref="H723:I723"/>
    <mergeCell ref="E725:F725"/>
    <mergeCell ref="E726:F726"/>
    <mergeCell ref="E727:F727"/>
    <mergeCell ref="H729:I729"/>
    <mergeCell ref="E731:F731"/>
    <mergeCell ref="E762:F762"/>
    <mergeCell ref="E737:F737"/>
    <mergeCell ref="E738:F738"/>
    <mergeCell ref="E739:F739"/>
    <mergeCell ref="H741:I741"/>
    <mergeCell ref="E743:F743"/>
    <mergeCell ref="E744:F744"/>
    <mergeCell ref="E745:F745"/>
    <mergeCell ref="H747:I747"/>
    <mergeCell ref="E749:F749"/>
    <mergeCell ref="E774:F774"/>
    <mergeCell ref="E775:F775"/>
    <mergeCell ref="E750:F750"/>
    <mergeCell ref="E751:F751"/>
    <mergeCell ref="H753:I753"/>
    <mergeCell ref="E755:F755"/>
    <mergeCell ref="E756:F756"/>
    <mergeCell ref="E757:F757"/>
    <mergeCell ref="H759:I759"/>
    <mergeCell ref="E761:F761"/>
    <mergeCell ref="E786:F786"/>
    <mergeCell ref="E787:F787"/>
    <mergeCell ref="H789:I789"/>
    <mergeCell ref="E763:F763"/>
    <mergeCell ref="H765:I765"/>
    <mergeCell ref="E767:F767"/>
    <mergeCell ref="E768:F768"/>
    <mergeCell ref="E769:F769"/>
    <mergeCell ref="H771:I771"/>
    <mergeCell ref="E773:F773"/>
    <mergeCell ref="H777:I777"/>
    <mergeCell ref="E779:F779"/>
    <mergeCell ref="E780:F780"/>
    <mergeCell ref="E781:F781"/>
    <mergeCell ref="H783:I783"/>
    <mergeCell ref="E785:F785"/>
    <mergeCell ref="H795:I795"/>
    <mergeCell ref="E797:F797"/>
    <mergeCell ref="E798:F798"/>
    <mergeCell ref="E799:F799"/>
    <mergeCell ref="E800:F800"/>
    <mergeCell ref="E801:F801"/>
    <mergeCell ref="E810:F810"/>
    <mergeCell ref="E811:F811"/>
    <mergeCell ref="E812:F812"/>
    <mergeCell ref="E791:F791"/>
    <mergeCell ref="E792:F792"/>
    <mergeCell ref="E793:F793"/>
    <mergeCell ref="E818:F818"/>
    <mergeCell ref="E819:F819"/>
    <mergeCell ref="H821:I821"/>
    <mergeCell ref="E823:F823"/>
    <mergeCell ref="E802:F802"/>
    <mergeCell ref="E803:F803"/>
    <mergeCell ref="E804:F804"/>
    <mergeCell ref="E805:F805"/>
    <mergeCell ref="E806:F806"/>
    <mergeCell ref="H808:I808"/>
    <mergeCell ref="H829:I829"/>
    <mergeCell ref="E831:F831"/>
    <mergeCell ref="E832:F832"/>
    <mergeCell ref="E833:F833"/>
    <mergeCell ref="E834:F834"/>
    <mergeCell ref="E813:F813"/>
    <mergeCell ref="E814:F814"/>
    <mergeCell ref="E815:F815"/>
    <mergeCell ref="E816:F816"/>
    <mergeCell ref="E817:F817"/>
    <mergeCell ref="E844:F844"/>
    <mergeCell ref="E845:F845"/>
    <mergeCell ref="E824:F824"/>
    <mergeCell ref="E825:F825"/>
    <mergeCell ref="E826:F826"/>
    <mergeCell ref="E827:F827"/>
    <mergeCell ref="H853:I853"/>
    <mergeCell ref="E855:F855"/>
    <mergeCell ref="E856:F856"/>
    <mergeCell ref="E835:F835"/>
    <mergeCell ref="E836:F836"/>
    <mergeCell ref="E837:F837"/>
    <mergeCell ref="E838:F838"/>
    <mergeCell ref="E839:F839"/>
    <mergeCell ref="E840:F840"/>
    <mergeCell ref="H842:I842"/>
    <mergeCell ref="E846:F846"/>
    <mergeCell ref="E847:F847"/>
    <mergeCell ref="E848:F848"/>
    <mergeCell ref="E849:F849"/>
    <mergeCell ref="E850:F850"/>
    <mergeCell ref="E851:F851"/>
    <mergeCell ref="H861:I861"/>
    <mergeCell ref="E863:F863"/>
    <mergeCell ref="E864:F864"/>
    <mergeCell ref="E865:F865"/>
    <mergeCell ref="E866:F866"/>
    <mergeCell ref="E867:F867"/>
    <mergeCell ref="E876:F876"/>
    <mergeCell ref="E877:F877"/>
    <mergeCell ref="E878:F878"/>
    <mergeCell ref="E857:F857"/>
    <mergeCell ref="E858:F858"/>
    <mergeCell ref="E859:F859"/>
    <mergeCell ref="E868:F868"/>
    <mergeCell ref="H870:I870"/>
    <mergeCell ref="E872:F872"/>
    <mergeCell ref="E873:F873"/>
    <mergeCell ref="E874:F874"/>
    <mergeCell ref="E875:F875"/>
    <mergeCell ref="E900:F900"/>
    <mergeCell ref="E879:F879"/>
    <mergeCell ref="E880:F880"/>
    <mergeCell ref="E881:F881"/>
    <mergeCell ref="H883:I883"/>
    <mergeCell ref="E885:F885"/>
    <mergeCell ref="E886:F886"/>
    <mergeCell ref="E887:F887"/>
    <mergeCell ref="E888:F888"/>
    <mergeCell ref="E889:F889"/>
    <mergeCell ref="H909:I909"/>
    <mergeCell ref="E911:F911"/>
    <mergeCell ref="E890:F890"/>
    <mergeCell ref="E891:F891"/>
    <mergeCell ref="E892:F892"/>
    <mergeCell ref="E893:F893"/>
    <mergeCell ref="E894:F894"/>
    <mergeCell ref="H896:I896"/>
    <mergeCell ref="E898:F898"/>
    <mergeCell ref="E899:F899"/>
    <mergeCell ref="E918:F918"/>
    <mergeCell ref="E919:F919"/>
    <mergeCell ref="E920:F920"/>
    <mergeCell ref="E901:F901"/>
    <mergeCell ref="E902:F902"/>
    <mergeCell ref="E903:F903"/>
    <mergeCell ref="E904:F904"/>
    <mergeCell ref="E905:F905"/>
    <mergeCell ref="E906:F906"/>
    <mergeCell ref="E907:F907"/>
    <mergeCell ref="E912:F912"/>
    <mergeCell ref="E913:F913"/>
    <mergeCell ref="E914:F914"/>
    <mergeCell ref="E915:F915"/>
    <mergeCell ref="E916:F916"/>
    <mergeCell ref="E917:F917"/>
    <mergeCell ref="E942:F942"/>
    <mergeCell ref="H922:I922"/>
    <mergeCell ref="E924:F924"/>
    <mergeCell ref="E925:F925"/>
    <mergeCell ref="E926:F926"/>
    <mergeCell ref="E927:F927"/>
    <mergeCell ref="E928:F928"/>
    <mergeCell ref="E929:F929"/>
    <mergeCell ref="E930:F930"/>
    <mergeCell ref="E931:F931"/>
    <mergeCell ref="E952:F952"/>
    <mergeCell ref="E953:F953"/>
    <mergeCell ref="E932:F932"/>
    <mergeCell ref="E933:F933"/>
    <mergeCell ref="H935:I935"/>
    <mergeCell ref="E937:F937"/>
    <mergeCell ref="E938:F938"/>
    <mergeCell ref="E939:F939"/>
    <mergeCell ref="E940:F940"/>
    <mergeCell ref="E941:F941"/>
    <mergeCell ref="H961:I961"/>
    <mergeCell ref="E963:F963"/>
    <mergeCell ref="E964:F964"/>
    <mergeCell ref="E943:F943"/>
    <mergeCell ref="E944:F944"/>
    <mergeCell ref="E945:F945"/>
    <mergeCell ref="E946:F946"/>
    <mergeCell ref="H948:I948"/>
    <mergeCell ref="E950:F950"/>
    <mergeCell ref="E951:F951"/>
    <mergeCell ref="E954:F954"/>
    <mergeCell ref="E955:F955"/>
    <mergeCell ref="E956:F956"/>
    <mergeCell ref="E957:F957"/>
    <mergeCell ref="E958:F958"/>
    <mergeCell ref="E959:F959"/>
    <mergeCell ref="H990:J990"/>
    <mergeCell ref="E965:F965"/>
    <mergeCell ref="E966:F966"/>
    <mergeCell ref="E967:F967"/>
    <mergeCell ref="H969:I969"/>
    <mergeCell ref="E971:F971"/>
    <mergeCell ref="E972:F972"/>
    <mergeCell ref="E973:F973"/>
    <mergeCell ref="H975:I975"/>
    <mergeCell ref="E977:F977"/>
    <mergeCell ref="A994:J994"/>
    <mergeCell ref="E978:F978"/>
    <mergeCell ref="E979:F979"/>
    <mergeCell ref="H981:I981"/>
    <mergeCell ref="E983:F983"/>
    <mergeCell ref="E984:F984"/>
    <mergeCell ref="E985:F985"/>
    <mergeCell ref="H987:I987"/>
    <mergeCell ref="A990:C990"/>
    <mergeCell ref="F990:G990"/>
    <mergeCell ref="A991:C991"/>
    <mergeCell ref="F991:G991"/>
    <mergeCell ref="H991:J991"/>
    <mergeCell ref="A992:C992"/>
    <mergeCell ref="F992:G992"/>
    <mergeCell ref="H992:J992"/>
  </mergeCells>
  <pageMargins left="0.5" right="0.5" top="1" bottom="1" header="0.5" footer="0.5"/>
  <pageSetup paperSize="9" fitToHeight="0" orientation="landscape"/>
  <headerFooter>
    <oddHeader>&amp;L &amp;CCON CRET CONSTRUÇÕES
CNPJ: 31.636.088/0001-66 &amp;R</oddHeader>
    <oddFooter>&amp;L &amp;CQuadra 2 Conjunto A LOTE 20 SALA 101 - Setor Sul (Gama) - Brasília / DF
 / contato@concretincendio.com.br &amp;R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104DFC-84E9-4828-96CB-99DFD5B31E0F}">
  <sheetPr>
    <pageSetUpPr fitToPage="1"/>
  </sheetPr>
  <dimension ref="A1:J69"/>
  <sheetViews>
    <sheetView showOutlineSymbols="0" showWhiteSpace="0" topLeftCell="A56" workbookViewId="0">
      <selection activeCell="F63" sqref="F63"/>
    </sheetView>
  </sheetViews>
  <sheetFormatPr defaultRowHeight="13.8"/>
  <cols>
    <col min="1" max="1" width="17" bestFit="1" customWidth="1"/>
    <col min="2" max="2" width="60" bestFit="1" customWidth="1"/>
    <col min="3" max="3" width="5" bestFit="1" customWidth="1"/>
    <col min="4" max="4" width="10" bestFit="1" customWidth="1"/>
    <col min="5" max="5" width="60" bestFit="1" customWidth="1"/>
    <col min="6" max="6" width="18" bestFit="1" customWidth="1"/>
  </cols>
  <sheetData>
    <row r="1" spans="1:10">
      <c r="A1" s="45"/>
      <c r="B1" s="45" t="s">
        <v>0</v>
      </c>
      <c r="C1" s="45"/>
      <c r="D1" s="45"/>
      <c r="E1" s="45"/>
      <c r="F1" s="20"/>
      <c r="G1" s="20"/>
      <c r="H1" s="20"/>
      <c r="I1" s="20"/>
      <c r="J1" s="20"/>
    </row>
    <row r="2" spans="1:10" ht="79.95" customHeight="1">
      <c r="A2" s="43"/>
      <c r="B2" s="44" t="s">
        <v>204</v>
      </c>
      <c r="C2" s="43"/>
      <c r="D2" s="43"/>
      <c r="E2" s="43"/>
      <c r="F2" s="20"/>
      <c r="G2" s="20"/>
      <c r="H2" s="20"/>
      <c r="I2" s="20"/>
      <c r="J2" s="20"/>
    </row>
    <row r="3" spans="1:10">
      <c r="A3" s="42" t="s">
        <v>273</v>
      </c>
      <c r="B3" s="20"/>
      <c r="C3" s="20"/>
      <c r="D3" s="20"/>
      <c r="E3" s="20"/>
    </row>
    <row r="4" spans="1:10" ht="30" customHeight="1">
      <c r="A4" s="39" t="s">
        <v>6</v>
      </c>
      <c r="B4" s="39" t="s">
        <v>9</v>
      </c>
      <c r="C4" s="41" t="s">
        <v>10</v>
      </c>
      <c r="D4" s="40" t="s">
        <v>11</v>
      </c>
      <c r="E4" s="39" t="s">
        <v>273</v>
      </c>
    </row>
    <row r="5" spans="1:10" ht="24" customHeight="1">
      <c r="A5" s="36" t="s">
        <v>19</v>
      </c>
      <c r="B5" s="36" t="s">
        <v>20</v>
      </c>
      <c r="C5" s="38"/>
      <c r="D5" s="37"/>
      <c r="E5" s="36"/>
    </row>
    <row r="6" spans="1:10" ht="24" customHeight="1">
      <c r="A6" s="33" t="s">
        <v>21</v>
      </c>
      <c r="B6" s="33" t="s">
        <v>24</v>
      </c>
      <c r="C6" s="35" t="s">
        <v>25</v>
      </c>
      <c r="D6" s="34" t="s">
        <v>272</v>
      </c>
      <c r="E6" s="33" t="s">
        <v>271</v>
      </c>
    </row>
    <row r="7" spans="1:10" ht="24" customHeight="1">
      <c r="A7" s="33" t="s">
        <v>26</v>
      </c>
      <c r="B7" s="33" t="s">
        <v>28</v>
      </c>
      <c r="C7" s="35" t="s">
        <v>25</v>
      </c>
      <c r="D7" s="34" t="s">
        <v>270</v>
      </c>
      <c r="E7" s="33" t="s">
        <v>269</v>
      </c>
    </row>
    <row r="8" spans="1:10" ht="24" customHeight="1">
      <c r="A8" s="36" t="s">
        <v>29</v>
      </c>
      <c r="B8" s="36" t="s">
        <v>30</v>
      </c>
      <c r="C8" s="38"/>
      <c r="D8" s="37"/>
      <c r="E8" s="36"/>
    </row>
    <row r="9" spans="1:10" ht="24" customHeight="1">
      <c r="A9" s="33" t="s">
        <v>31</v>
      </c>
      <c r="B9" s="33" t="s">
        <v>33</v>
      </c>
      <c r="C9" s="35" t="s">
        <v>34</v>
      </c>
      <c r="D9" s="34" t="s">
        <v>268</v>
      </c>
      <c r="E9" s="33" t="s">
        <v>267</v>
      </c>
    </row>
    <row r="10" spans="1:10" ht="28.2" customHeight="1">
      <c r="A10" s="33" t="s">
        <v>35</v>
      </c>
      <c r="B10" s="33" t="s">
        <v>38</v>
      </c>
      <c r="C10" s="35" t="s">
        <v>39</v>
      </c>
      <c r="D10" s="34" t="s">
        <v>213</v>
      </c>
      <c r="E10" s="33" t="s">
        <v>266</v>
      </c>
    </row>
    <row r="11" spans="1:10" ht="24" customHeight="1">
      <c r="A11" s="33" t="s">
        <v>40</v>
      </c>
      <c r="B11" s="33" t="s">
        <v>42</v>
      </c>
      <c r="C11" s="35" t="s">
        <v>43</v>
      </c>
      <c r="D11" s="34" t="s">
        <v>213</v>
      </c>
      <c r="E11" s="33" t="s">
        <v>265</v>
      </c>
    </row>
    <row r="12" spans="1:10" ht="24" customHeight="1">
      <c r="A12" s="33" t="s">
        <v>44</v>
      </c>
      <c r="B12" s="33" t="s">
        <v>46</v>
      </c>
      <c r="C12" s="35" t="s">
        <v>47</v>
      </c>
      <c r="D12" s="34" t="s">
        <v>227</v>
      </c>
      <c r="E12" s="33" t="s">
        <v>264</v>
      </c>
    </row>
    <row r="13" spans="1:10" ht="24" customHeight="1">
      <c r="A13" s="36" t="s">
        <v>48</v>
      </c>
      <c r="B13" s="36" t="s">
        <v>49</v>
      </c>
      <c r="C13" s="38"/>
      <c r="D13" s="37"/>
      <c r="E13" s="36"/>
    </row>
    <row r="14" spans="1:10" ht="24" customHeight="1">
      <c r="A14" s="36" t="s">
        <v>50</v>
      </c>
      <c r="B14" s="36" t="s">
        <v>51</v>
      </c>
      <c r="C14" s="38"/>
      <c r="D14" s="37"/>
      <c r="E14" s="36"/>
    </row>
    <row r="15" spans="1:10" ht="48" customHeight="1">
      <c r="A15" s="33" t="s">
        <v>52</v>
      </c>
      <c r="B15" s="33" t="s">
        <v>54</v>
      </c>
      <c r="C15" s="35" t="s">
        <v>55</v>
      </c>
      <c r="D15" s="34" t="s">
        <v>263</v>
      </c>
      <c r="E15" s="33" t="s">
        <v>262</v>
      </c>
    </row>
    <row r="16" spans="1:10" ht="60" customHeight="1">
      <c r="A16" s="33" t="s">
        <v>56</v>
      </c>
      <c r="B16" s="33" t="s">
        <v>58</v>
      </c>
      <c r="C16" s="35" t="s">
        <v>39</v>
      </c>
      <c r="D16" s="34" t="s">
        <v>261</v>
      </c>
      <c r="E16" s="33" t="s">
        <v>260</v>
      </c>
    </row>
    <row r="17" spans="1:5" ht="24" customHeight="1">
      <c r="A17" s="33" t="s">
        <v>59</v>
      </c>
      <c r="B17" s="33" t="s">
        <v>61</v>
      </c>
      <c r="C17" s="35" t="s">
        <v>39</v>
      </c>
      <c r="D17" s="34" t="s">
        <v>243</v>
      </c>
      <c r="E17" s="33" t="s">
        <v>259</v>
      </c>
    </row>
    <row r="18" spans="1:5" ht="24" customHeight="1">
      <c r="A18" s="33" t="s">
        <v>62</v>
      </c>
      <c r="B18" s="33" t="s">
        <v>64</v>
      </c>
      <c r="C18" s="35" t="s">
        <v>39</v>
      </c>
      <c r="D18" s="34" t="s">
        <v>207</v>
      </c>
      <c r="E18" s="33" t="s">
        <v>258</v>
      </c>
    </row>
    <row r="19" spans="1:5" ht="24" customHeight="1">
      <c r="A19" s="36" t="s">
        <v>65</v>
      </c>
      <c r="B19" s="36" t="s">
        <v>66</v>
      </c>
      <c r="C19" s="38"/>
      <c r="D19" s="37"/>
      <c r="E19" s="36"/>
    </row>
    <row r="20" spans="1:5" ht="24" customHeight="1">
      <c r="A20" s="33" t="s">
        <v>67</v>
      </c>
      <c r="B20" s="33" t="s">
        <v>69</v>
      </c>
      <c r="C20" s="35" t="s">
        <v>39</v>
      </c>
      <c r="D20" s="34" t="s">
        <v>207</v>
      </c>
      <c r="E20" s="33" t="s">
        <v>257</v>
      </c>
    </row>
    <row r="21" spans="1:5" ht="36" customHeight="1">
      <c r="A21" s="33" t="s">
        <v>70</v>
      </c>
      <c r="B21" s="33" t="s">
        <v>72</v>
      </c>
      <c r="C21" s="35" t="s">
        <v>39</v>
      </c>
      <c r="D21" s="34" t="s">
        <v>207</v>
      </c>
      <c r="E21" s="33" t="s">
        <v>256</v>
      </c>
    </row>
    <row r="22" spans="1:5" ht="24" customHeight="1">
      <c r="A22" s="33" t="s">
        <v>73</v>
      </c>
      <c r="B22" s="33" t="s">
        <v>75</v>
      </c>
      <c r="C22" s="35" t="s">
        <v>39</v>
      </c>
      <c r="D22" s="34" t="s">
        <v>207</v>
      </c>
      <c r="E22" s="33" t="s">
        <v>255</v>
      </c>
    </row>
    <row r="23" spans="1:5" ht="24" customHeight="1">
      <c r="A23" s="33" t="s">
        <v>76</v>
      </c>
      <c r="B23" s="33" t="s">
        <v>78</v>
      </c>
      <c r="C23" s="35" t="s">
        <v>39</v>
      </c>
      <c r="D23" s="34" t="s">
        <v>207</v>
      </c>
      <c r="E23" s="33" t="s">
        <v>255</v>
      </c>
    </row>
    <row r="24" spans="1:5" ht="24" customHeight="1">
      <c r="A24" s="33" t="s">
        <v>79</v>
      </c>
      <c r="B24" s="33" t="s">
        <v>81</v>
      </c>
      <c r="C24" s="35" t="s">
        <v>39</v>
      </c>
      <c r="D24" s="34" t="s">
        <v>207</v>
      </c>
      <c r="E24" s="33" t="s">
        <v>255</v>
      </c>
    </row>
    <row r="25" spans="1:5" ht="31.8" customHeight="1">
      <c r="A25" s="33" t="s">
        <v>82</v>
      </c>
      <c r="B25" s="33" t="s">
        <v>84</v>
      </c>
      <c r="C25" s="35" t="s">
        <v>39</v>
      </c>
      <c r="D25" s="34" t="s">
        <v>207</v>
      </c>
      <c r="E25" s="33" t="s">
        <v>255</v>
      </c>
    </row>
    <row r="26" spans="1:5" ht="30.6" customHeight="1">
      <c r="A26" s="33" t="s">
        <v>85</v>
      </c>
      <c r="B26" s="33" t="s">
        <v>87</v>
      </c>
      <c r="C26" s="35" t="s">
        <v>88</v>
      </c>
      <c r="D26" s="34" t="s">
        <v>253</v>
      </c>
      <c r="E26" s="33" t="s">
        <v>254</v>
      </c>
    </row>
    <row r="27" spans="1:5" ht="42" customHeight="1">
      <c r="A27" s="33" t="s">
        <v>89</v>
      </c>
      <c r="B27" s="33" t="s">
        <v>91</v>
      </c>
      <c r="C27" s="35" t="s">
        <v>88</v>
      </c>
      <c r="D27" s="34" t="s">
        <v>253</v>
      </c>
      <c r="E27" s="33" t="s">
        <v>252</v>
      </c>
    </row>
    <row r="28" spans="1:5" ht="48" customHeight="1">
      <c r="A28" s="33" t="s">
        <v>92</v>
      </c>
      <c r="B28" s="33" t="s">
        <v>54</v>
      </c>
      <c r="C28" s="35" t="s">
        <v>55</v>
      </c>
      <c r="D28" s="34" t="s">
        <v>251</v>
      </c>
      <c r="E28" s="33" t="s">
        <v>250</v>
      </c>
    </row>
    <row r="29" spans="1:5" ht="24" customHeight="1">
      <c r="A29" s="36" t="s">
        <v>93</v>
      </c>
      <c r="B29" s="36" t="s">
        <v>94</v>
      </c>
      <c r="C29" s="38"/>
      <c r="D29" s="37"/>
      <c r="E29" s="36"/>
    </row>
    <row r="30" spans="1:5" ht="41.4" customHeight="1">
      <c r="A30" s="33" t="s">
        <v>95</v>
      </c>
      <c r="B30" s="33" t="s">
        <v>97</v>
      </c>
      <c r="C30" s="35" t="s">
        <v>39</v>
      </c>
      <c r="D30" s="34" t="s">
        <v>207</v>
      </c>
      <c r="E30" s="33" t="s">
        <v>249</v>
      </c>
    </row>
    <row r="31" spans="1:5" ht="31.8" customHeight="1">
      <c r="A31" s="33" t="s">
        <v>98</v>
      </c>
      <c r="B31" s="33" t="s">
        <v>100</v>
      </c>
      <c r="C31" s="35" t="s">
        <v>39</v>
      </c>
      <c r="D31" s="34" t="s">
        <v>207</v>
      </c>
      <c r="E31" s="33" t="s">
        <v>248</v>
      </c>
    </row>
    <row r="32" spans="1:5" ht="33.6" customHeight="1">
      <c r="A32" s="33" t="s">
        <v>101</v>
      </c>
      <c r="B32" s="33" t="s">
        <v>103</v>
      </c>
      <c r="C32" s="35" t="s">
        <v>39</v>
      </c>
      <c r="D32" s="34" t="s">
        <v>207</v>
      </c>
      <c r="E32" s="33" t="s">
        <v>247</v>
      </c>
    </row>
    <row r="33" spans="1:5" ht="24" customHeight="1">
      <c r="A33" s="36" t="s">
        <v>104</v>
      </c>
      <c r="B33" s="36" t="s">
        <v>105</v>
      </c>
      <c r="C33" s="38"/>
      <c r="D33" s="37"/>
      <c r="E33" s="36"/>
    </row>
    <row r="34" spans="1:5" ht="36" customHeight="1">
      <c r="A34" s="33" t="s">
        <v>106</v>
      </c>
      <c r="B34" s="33" t="s">
        <v>108</v>
      </c>
      <c r="C34" s="35" t="s">
        <v>39</v>
      </c>
      <c r="D34" s="34" t="s">
        <v>207</v>
      </c>
      <c r="E34" s="33" t="s">
        <v>246</v>
      </c>
    </row>
    <row r="35" spans="1:5" ht="36" customHeight="1">
      <c r="A35" s="33" t="s">
        <v>109</v>
      </c>
      <c r="B35" s="33" t="s">
        <v>111</v>
      </c>
      <c r="C35" s="35" t="s">
        <v>39</v>
      </c>
      <c r="D35" s="34" t="s">
        <v>245</v>
      </c>
      <c r="E35" s="33" t="s">
        <v>244</v>
      </c>
    </row>
    <row r="36" spans="1:5" ht="24" customHeight="1">
      <c r="A36" s="33" t="s">
        <v>112</v>
      </c>
      <c r="B36" s="33" t="s">
        <v>114</v>
      </c>
      <c r="C36" s="35" t="s">
        <v>39</v>
      </c>
      <c r="D36" s="34" t="s">
        <v>243</v>
      </c>
      <c r="E36" s="33" t="s">
        <v>242</v>
      </c>
    </row>
    <row r="37" spans="1:5" ht="24" customHeight="1">
      <c r="A37" s="36" t="s">
        <v>115</v>
      </c>
      <c r="B37" s="36" t="s">
        <v>116</v>
      </c>
      <c r="C37" s="38"/>
      <c r="D37" s="37"/>
      <c r="E37" s="36"/>
    </row>
    <row r="38" spans="1:5" ht="24" customHeight="1">
      <c r="A38" s="33" t="s">
        <v>117</v>
      </c>
      <c r="B38" s="33" t="s">
        <v>119</v>
      </c>
      <c r="C38" s="35" t="s">
        <v>39</v>
      </c>
      <c r="D38" s="34" t="s">
        <v>241</v>
      </c>
      <c r="E38" s="33" t="s">
        <v>240</v>
      </c>
    </row>
    <row r="39" spans="1:5" ht="24" customHeight="1">
      <c r="A39" s="36" t="s">
        <v>120</v>
      </c>
      <c r="B39" s="36" t="s">
        <v>239</v>
      </c>
      <c r="C39" s="38"/>
      <c r="D39" s="37"/>
      <c r="E39" s="36"/>
    </row>
    <row r="40" spans="1:5" ht="29.4" customHeight="1">
      <c r="A40" s="33" t="s">
        <v>122</v>
      </c>
      <c r="B40" s="33" t="s">
        <v>238</v>
      </c>
      <c r="C40" s="35" t="s">
        <v>39</v>
      </c>
      <c r="D40" s="34" t="s">
        <v>207</v>
      </c>
      <c r="E40" s="33" t="s">
        <v>237</v>
      </c>
    </row>
    <row r="41" spans="1:5" ht="33" customHeight="1">
      <c r="A41" s="33" t="s">
        <v>125</v>
      </c>
      <c r="B41" s="33" t="s">
        <v>236</v>
      </c>
      <c r="C41" s="35" t="s">
        <v>39</v>
      </c>
      <c r="D41" s="34" t="s">
        <v>223</v>
      </c>
      <c r="E41" s="33" t="s">
        <v>235</v>
      </c>
    </row>
    <row r="42" spans="1:5" ht="29.4" customHeight="1">
      <c r="A42" s="33" t="s">
        <v>129</v>
      </c>
      <c r="B42" s="33" t="s">
        <v>234</v>
      </c>
      <c r="C42" s="35" t="s">
        <v>39</v>
      </c>
      <c r="D42" s="34" t="s">
        <v>223</v>
      </c>
      <c r="E42" s="33" t="s">
        <v>233</v>
      </c>
    </row>
    <row r="43" spans="1:5" ht="31.8" customHeight="1">
      <c r="A43" s="33" t="s">
        <v>132</v>
      </c>
      <c r="B43" s="33" t="s">
        <v>232</v>
      </c>
      <c r="C43" s="35" t="s">
        <v>39</v>
      </c>
      <c r="D43" s="34" t="s">
        <v>231</v>
      </c>
      <c r="E43" s="33" t="s">
        <v>230</v>
      </c>
    </row>
    <row r="44" spans="1:5" ht="24" customHeight="1">
      <c r="A44" s="33" t="s">
        <v>135</v>
      </c>
      <c r="B44" s="33" t="s">
        <v>229</v>
      </c>
      <c r="C44" s="35" t="s">
        <v>39</v>
      </c>
      <c r="D44" s="34" t="s">
        <v>207</v>
      </c>
      <c r="E44" s="33" t="s">
        <v>228</v>
      </c>
    </row>
    <row r="45" spans="1:5" ht="24" customHeight="1">
      <c r="A45" s="36" t="s">
        <v>138</v>
      </c>
      <c r="B45" s="36" t="s">
        <v>139</v>
      </c>
      <c r="C45" s="38"/>
      <c r="D45" s="37"/>
      <c r="E45" s="36"/>
    </row>
    <row r="46" spans="1:5" ht="45.6" customHeight="1">
      <c r="A46" s="33" t="s">
        <v>140</v>
      </c>
      <c r="B46" s="33" t="s">
        <v>142</v>
      </c>
      <c r="C46" s="35" t="s">
        <v>55</v>
      </c>
      <c r="D46" s="34" t="s">
        <v>227</v>
      </c>
      <c r="E46" s="33" t="s">
        <v>226</v>
      </c>
    </row>
    <row r="47" spans="1:5" ht="45.6" customHeight="1">
      <c r="A47" s="33" t="s">
        <v>143</v>
      </c>
      <c r="B47" s="33" t="s">
        <v>145</v>
      </c>
      <c r="C47" s="35" t="s">
        <v>55</v>
      </c>
      <c r="D47" s="34" t="s">
        <v>225</v>
      </c>
      <c r="E47" s="33" t="s">
        <v>224</v>
      </c>
    </row>
    <row r="48" spans="1:5" ht="36" customHeight="1">
      <c r="A48" s="33" t="s">
        <v>146</v>
      </c>
      <c r="B48" s="33" t="s">
        <v>148</v>
      </c>
      <c r="C48" s="35" t="s">
        <v>39</v>
      </c>
      <c r="D48" s="34" t="s">
        <v>223</v>
      </c>
      <c r="E48" s="33" t="s">
        <v>222</v>
      </c>
    </row>
    <row r="49" spans="1:8" ht="30" customHeight="1">
      <c r="A49" s="33" t="s">
        <v>149</v>
      </c>
      <c r="B49" s="33" t="s">
        <v>151</v>
      </c>
      <c r="C49" s="35" t="s">
        <v>39</v>
      </c>
      <c r="D49" s="34" t="s">
        <v>213</v>
      </c>
      <c r="E49" s="33" t="s">
        <v>221</v>
      </c>
    </row>
    <row r="50" spans="1:8" ht="24" customHeight="1">
      <c r="A50" s="36" t="s">
        <v>152</v>
      </c>
      <c r="B50" s="36" t="s">
        <v>153</v>
      </c>
      <c r="C50" s="38"/>
      <c r="D50" s="37"/>
      <c r="E50" s="36"/>
    </row>
    <row r="51" spans="1:8" ht="33" customHeight="1">
      <c r="A51" s="33" t="s">
        <v>154</v>
      </c>
      <c r="B51" s="33" t="s">
        <v>156</v>
      </c>
      <c r="C51" s="35" t="s">
        <v>39</v>
      </c>
      <c r="D51" s="34" t="s">
        <v>207</v>
      </c>
      <c r="E51" s="33" t="s">
        <v>220</v>
      </c>
    </row>
    <row r="52" spans="1:8" ht="24" customHeight="1">
      <c r="A52" s="33" t="s">
        <v>157</v>
      </c>
      <c r="B52" s="33" t="s">
        <v>159</v>
      </c>
      <c r="C52" s="35" t="s">
        <v>39</v>
      </c>
      <c r="D52" s="34" t="s">
        <v>207</v>
      </c>
      <c r="E52" s="33" t="s">
        <v>219</v>
      </c>
    </row>
    <row r="53" spans="1:8" ht="24" customHeight="1">
      <c r="A53" s="36" t="s">
        <v>160</v>
      </c>
      <c r="B53" s="36" t="s">
        <v>161</v>
      </c>
      <c r="C53" s="38"/>
      <c r="D53" s="37"/>
      <c r="E53" s="36"/>
    </row>
    <row r="54" spans="1:8" ht="32.4" customHeight="1">
      <c r="A54" s="33" t="s">
        <v>162</v>
      </c>
      <c r="B54" s="33" t="s">
        <v>164</v>
      </c>
      <c r="C54" s="35" t="s">
        <v>55</v>
      </c>
      <c r="D54" s="34" t="s">
        <v>218</v>
      </c>
      <c r="E54" s="33" t="s">
        <v>217</v>
      </c>
    </row>
    <row r="55" spans="1:8" ht="60" customHeight="1">
      <c r="A55" s="33" t="s">
        <v>165</v>
      </c>
      <c r="B55" s="33" t="s">
        <v>167</v>
      </c>
      <c r="C55" s="35" t="s">
        <v>55</v>
      </c>
      <c r="D55" s="34" t="s">
        <v>216</v>
      </c>
      <c r="E55" s="33" t="s">
        <v>215</v>
      </c>
    </row>
    <row r="56" spans="1:8" ht="24" customHeight="1">
      <c r="A56" s="33" t="s">
        <v>168</v>
      </c>
      <c r="B56" s="33" t="s">
        <v>170</v>
      </c>
      <c r="C56" s="35" t="s">
        <v>205</v>
      </c>
      <c r="D56" s="34" t="s">
        <v>213</v>
      </c>
      <c r="E56" s="33" t="s">
        <v>214</v>
      </c>
    </row>
    <row r="57" spans="1:8" ht="38.4" customHeight="1">
      <c r="A57" s="33" t="s">
        <v>171</v>
      </c>
      <c r="B57" s="33" t="s">
        <v>173</v>
      </c>
      <c r="C57" s="35" t="s">
        <v>39</v>
      </c>
      <c r="D57" s="34" t="s">
        <v>213</v>
      </c>
      <c r="E57" s="33" t="s">
        <v>212</v>
      </c>
    </row>
    <row r="58" spans="1:8" ht="49.8" customHeight="1">
      <c r="A58" s="33" t="s">
        <v>174</v>
      </c>
      <c r="B58" s="33" t="s">
        <v>176</v>
      </c>
      <c r="C58" s="35" t="s">
        <v>177</v>
      </c>
      <c r="D58" s="34" t="s">
        <v>207</v>
      </c>
      <c r="E58" s="33" t="s">
        <v>211</v>
      </c>
    </row>
    <row r="59" spans="1:8" ht="34.200000000000003" customHeight="1">
      <c r="A59" s="33" t="s">
        <v>178</v>
      </c>
      <c r="B59" s="33" t="s">
        <v>180</v>
      </c>
      <c r="C59" s="35" t="s">
        <v>177</v>
      </c>
      <c r="D59" s="34" t="s">
        <v>207</v>
      </c>
      <c r="E59" s="33" t="s">
        <v>210</v>
      </c>
    </row>
    <row r="60" spans="1:8" ht="45.6" customHeight="1">
      <c r="A60" s="33" t="s">
        <v>181</v>
      </c>
      <c r="B60" s="33" t="s">
        <v>183</v>
      </c>
      <c r="C60" s="35" t="s">
        <v>177</v>
      </c>
      <c r="D60" s="34" t="s">
        <v>207</v>
      </c>
      <c r="E60" s="33" t="s">
        <v>209</v>
      </c>
    </row>
    <row r="61" spans="1:8" ht="24" customHeight="1">
      <c r="A61" s="36" t="s">
        <v>184</v>
      </c>
      <c r="B61" s="36" t="s">
        <v>185</v>
      </c>
      <c r="C61" s="38"/>
      <c r="D61" s="37"/>
      <c r="E61" s="36"/>
    </row>
    <row r="62" spans="1:8" ht="34.200000000000003" customHeight="1">
      <c r="A62" s="33" t="s">
        <v>186</v>
      </c>
      <c r="B62" s="33" t="s">
        <v>188</v>
      </c>
      <c r="C62" s="35" t="s">
        <v>39</v>
      </c>
      <c r="D62" s="34" t="s">
        <v>207</v>
      </c>
      <c r="E62" s="33" t="s">
        <v>208</v>
      </c>
    </row>
    <row r="63" spans="1:8" ht="54" customHeight="1">
      <c r="A63" s="33" t="s">
        <v>189</v>
      </c>
      <c r="B63" s="33" t="s">
        <v>191</v>
      </c>
      <c r="C63" s="35" t="s">
        <v>192</v>
      </c>
      <c r="D63" s="34" t="s">
        <v>207</v>
      </c>
      <c r="E63" s="33" t="s">
        <v>206</v>
      </c>
    </row>
    <row r="64" spans="1:8">
      <c r="A64" s="32"/>
      <c r="B64" s="32"/>
      <c r="C64" s="32"/>
      <c r="D64" s="32"/>
      <c r="F64" s="32"/>
      <c r="G64" s="32"/>
      <c r="H64" s="32"/>
    </row>
    <row r="65" spans="1:8" ht="13.8" customHeight="1">
      <c r="C65" s="18" t="s">
        <v>198</v>
      </c>
      <c r="D65" s="24"/>
      <c r="E65" s="210">
        <v>366005.19</v>
      </c>
      <c r="F65" s="211"/>
      <c r="G65" s="211"/>
    </row>
    <row r="66" spans="1:8" ht="13.8" customHeight="1">
      <c r="C66" s="18" t="s">
        <v>199</v>
      </c>
      <c r="D66" s="24"/>
      <c r="E66" s="210">
        <v>71222.210000000006</v>
      </c>
      <c r="F66" s="211"/>
      <c r="G66" s="211"/>
    </row>
    <row r="67" spans="1:8" ht="13.8" customHeight="1">
      <c r="C67" s="18" t="s">
        <v>200</v>
      </c>
      <c r="D67" s="24"/>
      <c r="E67" s="210">
        <v>437227.4</v>
      </c>
      <c r="F67" s="211"/>
      <c r="G67" s="211"/>
    </row>
    <row r="68" spans="1:8" ht="60" customHeight="1">
      <c r="A68" s="31"/>
      <c r="B68" s="31"/>
      <c r="C68" s="31"/>
      <c r="D68" s="31"/>
      <c r="E68" s="31"/>
      <c r="F68" s="31"/>
      <c r="G68" s="31"/>
      <c r="H68" s="31"/>
    </row>
    <row r="69" spans="1:8" ht="70.05" customHeight="1">
      <c r="A69" s="30" t="s">
        <v>201</v>
      </c>
      <c r="B69" s="20"/>
      <c r="C69" s="20"/>
      <c r="D69" s="20"/>
      <c r="E69" s="20"/>
      <c r="F69" s="20"/>
      <c r="G69" s="20"/>
      <c r="H69" s="20"/>
    </row>
  </sheetData>
  <mergeCells count="12">
    <mergeCell ref="E66:G66"/>
    <mergeCell ref="E67:G67"/>
    <mergeCell ref="I1:J1"/>
    <mergeCell ref="F2:H2"/>
    <mergeCell ref="I2:J2"/>
    <mergeCell ref="A3:E3"/>
    <mergeCell ref="A69:H69"/>
    <mergeCell ref="F1:H1"/>
    <mergeCell ref="C66:D66"/>
    <mergeCell ref="C65:D65"/>
    <mergeCell ref="C67:D67"/>
    <mergeCell ref="E65:G65"/>
  </mergeCells>
  <pageMargins left="0.5" right="0.5" top="1" bottom="1" header="0.5" footer="0.5"/>
  <pageSetup paperSize="9" fitToHeight="0" orientation="landscape"/>
  <headerFooter>
    <oddHeader>&amp;L &amp;CCON CRET CONSTRUÇÕES
CNPJ: 31.636.088/0001-66 &amp;R</oddHeader>
    <oddFooter>&amp;L &amp;CQuadra 2 Conjunto A LOTE 20 SALA 101 - Setor Sul (Gama) - Brasília / DF
 / contato@concretincendio.com.br &amp;R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C42FCF-1972-4C4C-9EB0-F281476D13AA}">
  <sheetPr>
    <pageSetUpPr fitToPage="1"/>
  </sheetPr>
  <dimension ref="A1:L28"/>
  <sheetViews>
    <sheetView view="pageBreakPreview" zoomScale="85" zoomScaleNormal="96" zoomScaleSheetLayoutView="85" workbookViewId="0">
      <selection activeCell="G25" sqref="G25"/>
    </sheetView>
  </sheetViews>
  <sheetFormatPr defaultColWidth="15.09765625" defaultRowHeight="13.2"/>
  <cols>
    <col min="1" max="1" width="11.8984375" style="46" customWidth="1"/>
    <col min="2" max="2" width="30.59765625" style="46" customWidth="1"/>
    <col min="3" max="3" width="23.09765625" style="46" bestFit="1" customWidth="1"/>
    <col min="4" max="4" width="15.296875" style="47" bestFit="1" customWidth="1"/>
    <col min="5" max="5" width="15.09765625" style="46"/>
    <col min="6" max="6" width="13.5" style="46" customWidth="1"/>
    <col min="7" max="8" width="15.296875" style="46" bestFit="1" customWidth="1"/>
    <col min="9" max="9" width="15.59765625" style="46" bestFit="1" customWidth="1"/>
    <col min="10" max="16384" width="15.09765625" style="46"/>
  </cols>
  <sheetData>
    <row r="1" spans="1:12">
      <c r="A1" s="151" t="s">
        <v>314</v>
      </c>
      <c r="B1" s="150"/>
      <c r="C1" s="150"/>
      <c r="D1" s="150"/>
      <c r="E1" s="150"/>
      <c r="F1" s="150"/>
      <c r="G1" s="150"/>
      <c r="H1" s="150"/>
      <c r="I1" s="149"/>
    </row>
    <row r="2" spans="1:12" ht="57" customHeight="1">
      <c r="A2" s="148"/>
      <c r="B2" s="147"/>
      <c r="C2" s="147"/>
      <c r="D2" s="147"/>
      <c r="E2" s="147"/>
      <c r="F2" s="147"/>
      <c r="G2" s="147"/>
      <c r="H2" s="147"/>
      <c r="I2" s="146"/>
      <c r="J2" s="48"/>
      <c r="K2" s="48"/>
      <c r="L2" s="48"/>
    </row>
    <row r="3" spans="1:12" ht="14.4">
      <c r="A3" s="144" t="s">
        <v>313</v>
      </c>
      <c r="B3" s="143"/>
      <c r="C3" s="143"/>
      <c r="D3" s="143"/>
      <c r="E3" s="143"/>
      <c r="F3" s="143"/>
      <c r="G3" s="143"/>
      <c r="H3" s="142"/>
      <c r="I3" s="145">
        <v>150445.9</v>
      </c>
      <c r="J3" s="140"/>
      <c r="K3" s="48"/>
      <c r="L3" s="48"/>
    </row>
    <row r="4" spans="1:12" ht="14.4">
      <c r="A4" s="144" t="s">
        <v>312</v>
      </c>
      <c r="B4" s="143"/>
      <c r="C4" s="143"/>
      <c r="D4" s="143"/>
      <c r="E4" s="143"/>
      <c r="F4" s="143"/>
      <c r="G4" s="143"/>
      <c r="H4" s="142"/>
      <c r="I4" s="141">
        <f>I3+C17</f>
        <v>193093.83</v>
      </c>
      <c r="J4" s="140"/>
      <c r="K4" s="48"/>
      <c r="L4" s="48"/>
    </row>
    <row r="5" spans="1:12" ht="13.8">
      <c r="A5" s="139" t="s">
        <v>311</v>
      </c>
      <c r="B5" s="134" t="s">
        <v>310</v>
      </c>
      <c r="C5" s="134" t="s">
        <v>309</v>
      </c>
      <c r="D5" s="134" t="s">
        <v>308</v>
      </c>
      <c r="E5" s="138" t="s">
        <v>307</v>
      </c>
      <c r="F5" s="137" t="s">
        <v>306</v>
      </c>
      <c r="G5" s="134" t="s">
        <v>305</v>
      </c>
      <c r="H5" s="134"/>
      <c r="I5" s="136"/>
      <c r="J5" s="129"/>
      <c r="K5" s="48"/>
      <c r="L5" s="48"/>
    </row>
    <row r="6" spans="1:12" ht="26.25" customHeight="1">
      <c r="A6" s="135"/>
      <c r="B6" s="134"/>
      <c r="C6" s="134"/>
      <c r="D6" s="134"/>
      <c r="E6" s="133"/>
      <c r="F6" s="132"/>
      <c r="G6" s="85" t="s">
        <v>304</v>
      </c>
      <c r="H6" s="131" t="s">
        <v>303</v>
      </c>
      <c r="I6" s="130" t="s">
        <v>302</v>
      </c>
      <c r="J6" s="129"/>
      <c r="K6" s="48"/>
      <c r="L6" s="48"/>
    </row>
    <row r="7" spans="1:12" ht="14.4">
      <c r="A7" s="127">
        <v>1</v>
      </c>
      <c r="B7" s="119" t="s">
        <v>301</v>
      </c>
      <c r="C7" s="126">
        <f>ROUND((D7*$I$3),2)</f>
        <v>6017.84</v>
      </c>
      <c r="D7" s="125">
        <f>+H7</f>
        <v>0.04</v>
      </c>
      <c r="E7" s="124"/>
      <c r="F7" s="123" t="str">
        <f>IF(AND(D7&gt;=G7,D7&lt;=I7),"OK","DIFERE")</f>
        <v>OK</v>
      </c>
      <c r="G7" s="122">
        <v>0.03</v>
      </c>
      <c r="H7" s="122">
        <v>0.04</v>
      </c>
      <c r="I7" s="121">
        <v>5.5E-2</v>
      </c>
      <c r="J7" s="80"/>
      <c r="K7" s="48"/>
      <c r="L7" s="128"/>
    </row>
    <row r="8" spans="1:12" ht="14.4">
      <c r="A8" s="127">
        <v>2</v>
      </c>
      <c r="B8" s="119" t="s">
        <v>300</v>
      </c>
      <c r="C8" s="126">
        <f>ROUND((D8*$I$3),2)</f>
        <v>1203.57</v>
      </c>
      <c r="D8" s="125">
        <f>+H8</f>
        <v>8.0000000000000002E-3</v>
      </c>
      <c r="E8" s="124"/>
      <c r="F8" s="123" t="str">
        <f>IF(AND(D8&gt;=G8,D8&lt;=I8),"OK","DIFERE")</f>
        <v>OK</v>
      </c>
      <c r="G8" s="122">
        <v>8.0000000000000002E-3</v>
      </c>
      <c r="H8" s="122">
        <v>8.0000000000000002E-3</v>
      </c>
      <c r="I8" s="121">
        <v>0.01</v>
      </c>
      <c r="J8" s="80"/>
      <c r="K8" s="48"/>
      <c r="L8" s="48"/>
    </row>
    <row r="9" spans="1:12" ht="14.4">
      <c r="A9" s="127">
        <v>3</v>
      </c>
      <c r="B9" s="119" t="s">
        <v>299</v>
      </c>
      <c r="C9" s="126">
        <f>ROUND((D9*$I$3),2)</f>
        <v>1910.66</v>
      </c>
      <c r="D9" s="125">
        <f>+H9</f>
        <v>1.2699999999999999E-2</v>
      </c>
      <c r="E9" s="124"/>
      <c r="F9" s="123" t="str">
        <f>IF(AND(D9&gt;=G9,D9&lt;=I9),"OK","DIFERE")</f>
        <v>OK</v>
      </c>
      <c r="G9" s="122">
        <v>9.7000000000000003E-3</v>
      </c>
      <c r="H9" s="122">
        <v>1.2699999999999999E-2</v>
      </c>
      <c r="I9" s="121">
        <v>1.2699999999999999E-2</v>
      </c>
      <c r="J9" s="80"/>
      <c r="K9" s="48"/>
      <c r="L9" s="48"/>
    </row>
    <row r="10" spans="1:12" ht="14.4">
      <c r="A10" s="127">
        <v>4</v>
      </c>
      <c r="B10" s="119" t="s">
        <v>298</v>
      </c>
      <c r="C10" s="126">
        <f>ROUND(D10*($I$3+C7+C8+C9),2)+0.01</f>
        <v>1962.82</v>
      </c>
      <c r="D10" s="125">
        <f>+H10</f>
        <v>1.23E-2</v>
      </c>
      <c r="E10" s="124"/>
      <c r="F10" s="123" t="str">
        <f>IF(AND(D10&gt;=G10,D10&lt;=I10),"OK","DIFERE")</f>
        <v>OK</v>
      </c>
      <c r="G10" s="122">
        <v>5.8999999999999999E-3</v>
      </c>
      <c r="H10" s="122">
        <v>1.23E-2</v>
      </c>
      <c r="I10" s="121">
        <v>1.3899999999999999E-2</v>
      </c>
      <c r="J10" s="80"/>
      <c r="K10" s="48"/>
      <c r="L10" s="48"/>
    </row>
    <row r="11" spans="1:12" ht="14.4">
      <c r="A11" s="127">
        <v>5</v>
      </c>
      <c r="B11" s="119" t="s">
        <v>297</v>
      </c>
      <c r="C11" s="126">
        <f>ROUND(D11*($I$3+C7+C8+C9+C10),2)</f>
        <v>11954.02</v>
      </c>
      <c r="D11" s="125">
        <f>+H11</f>
        <v>7.3999999999999996E-2</v>
      </c>
      <c r="E11" s="124"/>
      <c r="F11" s="123" t="str">
        <f>IF(AND(D11&gt;=G11,D11&lt;=I11),"OK","DIFERE")</f>
        <v>OK</v>
      </c>
      <c r="G11" s="122">
        <v>6.1600000000000002E-2</v>
      </c>
      <c r="H11" s="122">
        <v>7.3999999999999996E-2</v>
      </c>
      <c r="I11" s="121">
        <v>8.9599999999999999E-2</v>
      </c>
      <c r="J11" s="80"/>
      <c r="K11" s="48"/>
      <c r="L11" s="48"/>
    </row>
    <row r="12" spans="1:12" ht="14.4">
      <c r="A12" s="120">
        <v>6</v>
      </c>
      <c r="B12" s="119" t="s">
        <v>296</v>
      </c>
      <c r="C12" s="118">
        <f>ROUND(D12*$I$3*(1+D19),2)</f>
        <v>19599.02</v>
      </c>
      <c r="D12" s="117">
        <f>SUM(D13:D16)</f>
        <v>0.10149999999999999</v>
      </c>
      <c r="E12" s="109"/>
      <c r="F12" s="108"/>
      <c r="G12" s="116"/>
      <c r="H12" s="116"/>
      <c r="I12" s="115"/>
      <c r="J12" s="80"/>
      <c r="K12" s="48"/>
      <c r="L12" s="48"/>
    </row>
    <row r="13" spans="1:12" ht="14.4">
      <c r="A13" s="112" t="s">
        <v>295</v>
      </c>
      <c r="B13" s="114" t="s">
        <v>294</v>
      </c>
      <c r="C13" s="111">
        <f>D13*$I$4</f>
        <v>1255.1098950000001</v>
      </c>
      <c r="D13" s="113">
        <v>6.5000000000000006E-3</v>
      </c>
      <c r="E13" s="109"/>
      <c r="F13" s="108"/>
      <c r="G13" s="107"/>
      <c r="H13" s="107"/>
      <c r="I13" s="106"/>
      <c r="J13" s="105"/>
      <c r="K13" s="48"/>
      <c r="L13" s="96"/>
    </row>
    <row r="14" spans="1:12" ht="14.4">
      <c r="A14" s="112" t="s">
        <v>293</v>
      </c>
      <c r="B14" s="114" t="s">
        <v>292</v>
      </c>
      <c r="C14" s="111">
        <f>D14*$I$4</f>
        <v>5792.8148999999994</v>
      </c>
      <c r="D14" s="113">
        <v>0.03</v>
      </c>
      <c r="E14" s="109"/>
      <c r="F14" s="108"/>
      <c r="G14" s="107"/>
      <c r="H14" s="107"/>
      <c r="I14" s="106"/>
      <c r="J14" s="105"/>
      <c r="K14" s="48"/>
      <c r="L14" s="96"/>
    </row>
    <row r="15" spans="1:12" ht="14.4">
      <c r="A15" s="112" t="s">
        <v>291</v>
      </c>
      <c r="B15" s="103" t="s">
        <v>290</v>
      </c>
      <c r="C15" s="111">
        <f>D15*$I$4</f>
        <v>3861.8765999999996</v>
      </c>
      <c r="D15" s="110">
        <v>0.02</v>
      </c>
      <c r="E15" s="109"/>
      <c r="F15" s="108"/>
      <c r="G15" s="107"/>
      <c r="H15" s="107"/>
      <c r="I15" s="106"/>
      <c r="J15" s="105"/>
      <c r="K15" s="48"/>
      <c r="L15" s="96"/>
    </row>
    <row r="16" spans="1:12" ht="14.4">
      <c r="A16" s="104" t="s">
        <v>289</v>
      </c>
      <c r="B16" s="103" t="s">
        <v>288</v>
      </c>
      <c r="C16" s="102">
        <f>D16*$I$4</f>
        <v>8689.22235</v>
      </c>
      <c r="D16" s="101">
        <v>4.4999999999999998E-2</v>
      </c>
      <c r="E16" s="100"/>
      <c r="F16" s="99" t="s">
        <v>287</v>
      </c>
      <c r="G16" s="99"/>
      <c r="H16" s="99"/>
      <c r="I16" s="98"/>
      <c r="J16" s="97"/>
      <c r="K16" s="48"/>
      <c r="L16" s="96"/>
    </row>
    <row r="17" spans="1:12" ht="14.4">
      <c r="A17" s="95" t="s">
        <v>286</v>
      </c>
      <c r="B17" s="94"/>
      <c r="C17" s="93">
        <f>SUM(C7:C12)</f>
        <v>42647.93</v>
      </c>
      <c r="D17" s="85"/>
      <c r="E17" s="92"/>
      <c r="F17" s="91" t="s">
        <v>285</v>
      </c>
      <c r="G17" s="90"/>
      <c r="H17" s="90"/>
      <c r="I17" s="89"/>
      <c r="J17" s="80"/>
      <c r="K17" s="48"/>
      <c r="L17" s="48"/>
    </row>
    <row r="18" spans="1:12" ht="14.4">
      <c r="A18" s="88" t="s">
        <v>284</v>
      </c>
      <c r="B18" s="87"/>
      <c r="C18" s="86">
        <f>+I4</f>
        <v>193093.83</v>
      </c>
      <c r="D18" s="85"/>
      <c r="E18" s="84"/>
      <c r="F18" s="83" t="s">
        <v>283</v>
      </c>
      <c r="G18" s="82">
        <v>0.2034</v>
      </c>
      <c r="H18" s="82">
        <v>0.22120000000000001</v>
      </c>
      <c r="I18" s="81">
        <v>0.25</v>
      </c>
      <c r="J18" s="80"/>
      <c r="K18" s="48"/>
      <c r="L18" s="48"/>
    </row>
    <row r="19" spans="1:12" ht="21.6" thickBot="1">
      <c r="A19" s="79" t="s">
        <v>282</v>
      </c>
      <c r="B19" s="78"/>
      <c r="C19" s="77"/>
      <c r="D19" s="76">
        <f>(((1+$D7+$D9+$D8)*(1+$D10)*(1+$D11)/(1-$D12))-1)</f>
        <v>0.28347674918197008</v>
      </c>
      <c r="E19" s="75" t="str">
        <f>IF(AND($D19&gt;=$G19,$D19&lt;=$I19),"OK","DIFERE")</f>
        <v>OK</v>
      </c>
      <c r="F19" s="74" t="s">
        <v>281</v>
      </c>
      <c r="G19" s="73">
        <f>(1+G18)/(0.955)-1</f>
        <v>0.2601047120418849</v>
      </c>
      <c r="H19" s="73">
        <f>(1+H18)/(0.955)-1</f>
        <v>0.27874345549738222</v>
      </c>
      <c r="I19" s="72">
        <f>(1+I18)/(0.955)-1</f>
        <v>0.30890052356020958</v>
      </c>
      <c r="J19" s="48"/>
      <c r="K19" s="48"/>
      <c r="L19" s="48"/>
    </row>
    <row r="20" spans="1:12" ht="13.8">
      <c r="A20" s="70"/>
      <c r="B20" s="70"/>
      <c r="C20" s="70"/>
      <c r="D20" s="71"/>
      <c r="E20" s="70"/>
      <c r="F20" s="70"/>
      <c r="G20" s="70"/>
      <c r="H20" s="70"/>
      <c r="I20" s="69"/>
      <c r="J20" s="48"/>
      <c r="K20" s="48"/>
      <c r="L20" s="48"/>
    </row>
    <row r="21" spans="1:12" ht="13.8">
      <c r="A21" s="68" t="s">
        <v>280</v>
      </c>
      <c r="B21" s="67"/>
      <c r="C21" s="64"/>
      <c r="D21" s="66"/>
      <c r="E21" s="64"/>
      <c r="F21" s="65"/>
      <c r="G21" s="64"/>
      <c r="H21" s="52"/>
      <c r="I21" s="63"/>
      <c r="J21" s="48"/>
      <c r="K21" s="48"/>
      <c r="L21" s="48"/>
    </row>
    <row r="22" spans="1:12" ht="13.8">
      <c r="A22" s="56" t="s">
        <v>279</v>
      </c>
      <c r="B22" s="51"/>
      <c r="C22" s="53"/>
      <c r="D22" s="54"/>
      <c r="E22" s="53"/>
      <c r="F22" s="62"/>
      <c r="G22" s="53"/>
      <c r="H22" s="52"/>
      <c r="I22" s="51"/>
      <c r="J22" s="48"/>
      <c r="K22" s="48"/>
      <c r="L22" s="48"/>
    </row>
    <row r="23" spans="1:12" ht="13.8">
      <c r="A23" s="56" t="s">
        <v>278</v>
      </c>
      <c r="B23" s="51"/>
      <c r="C23" s="53"/>
      <c r="D23" s="54"/>
      <c r="E23" s="58"/>
      <c r="F23" s="53"/>
      <c r="G23" s="61"/>
      <c r="H23" s="52"/>
      <c r="I23" s="51"/>
      <c r="J23" s="48"/>
      <c r="K23" s="48"/>
      <c r="L23" s="60"/>
    </row>
    <row r="24" spans="1:12" ht="13.8">
      <c r="A24" s="56" t="s">
        <v>277</v>
      </c>
      <c r="B24" s="55"/>
      <c r="C24" s="53"/>
      <c r="D24" s="59"/>
      <c r="E24" s="53"/>
      <c r="F24" s="53"/>
      <c r="G24" s="58"/>
      <c r="H24" s="52"/>
      <c r="I24" s="51"/>
      <c r="J24" s="48"/>
      <c r="K24" s="48"/>
      <c r="L24" s="48"/>
    </row>
    <row r="25" spans="1:12" ht="13.8">
      <c r="A25" s="56" t="s">
        <v>276</v>
      </c>
      <c r="B25" s="57"/>
      <c r="C25" s="53"/>
      <c r="D25" s="54"/>
      <c r="E25" s="53"/>
      <c r="F25" s="53"/>
      <c r="G25" s="53"/>
      <c r="H25" s="52"/>
      <c r="I25" s="51"/>
      <c r="J25" s="48"/>
      <c r="K25" s="48"/>
      <c r="L25" s="48"/>
    </row>
    <row r="26" spans="1:12" ht="13.8">
      <c r="A26" s="56" t="s">
        <v>275</v>
      </c>
      <c r="B26" s="55"/>
      <c r="C26" s="53"/>
      <c r="D26" s="54"/>
      <c r="E26" s="53"/>
      <c r="F26" s="53"/>
      <c r="G26" s="53"/>
      <c r="H26" s="52"/>
      <c r="I26" s="51"/>
      <c r="J26" s="48"/>
      <c r="K26" s="48"/>
      <c r="L26" s="48"/>
    </row>
    <row r="27" spans="1:12" ht="13.8">
      <c r="A27" s="56" t="s">
        <v>274</v>
      </c>
      <c r="B27" s="55"/>
      <c r="C27" s="53"/>
      <c r="D27" s="54"/>
      <c r="E27" s="53"/>
      <c r="F27" s="53"/>
      <c r="G27" s="53"/>
      <c r="H27" s="52"/>
      <c r="I27" s="51"/>
      <c r="J27" s="48"/>
      <c r="K27" s="48"/>
      <c r="L27" s="48"/>
    </row>
    <row r="28" spans="1:12" ht="13.8">
      <c r="A28" s="49"/>
      <c r="B28" s="49"/>
      <c r="C28" s="49"/>
      <c r="D28" s="50"/>
      <c r="E28" s="49"/>
      <c r="F28" s="49"/>
      <c r="G28" s="49"/>
      <c r="H28" s="49"/>
      <c r="I28" s="49"/>
      <c r="J28" s="48"/>
      <c r="K28" s="48"/>
      <c r="L28" s="48"/>
    </row>
  </sheetData>
  <mergeCells count="15">
    <mergeCell ref="D5:D6"/>
    <mergeCell ref="E5:E6"/>
    <mergeCell ref="F5:F6"/>
    <mergeCell ref="G5:I5"/>
    <mergeCell ref="F16:I16"/>
    <mergeCell ref="A17:B17"/>
    <mergeCell ref="F17:I17"/>
    <mergeCell ref="A18:B18"/>
    <mergeCell ref="A19:B19"/>
    <mergeCell ref="A1:I2"/>
    <mergeCell ref="A3:H3"/>
    <mergeCell ref="A4:H4"/>
    <mergeCell ref="A5:A6"/>
    <mergeCell ref="B5:B6"/>
    <mergeCell ref="C5:C6"/>
  </mergeCells>
  <conditionalFormatting sqref="D15">
    <cfRule type="cellIs" dxfId="1" priority="1" stopIfTrue="1" operator="equal">
      <formula>"ERRO"</formula>
    </cfRule>
  </conditionalFormatting>
  <pageMargins left="0.25" right="0.25" top="0.75" bottom="0.75" header="0.3" footer="0.3"/>
  <pageSetup paperSize="9" scale="57" fitToHeight="0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A443AD-58C9-4870-AABD-234A79B0D40A}">
  <dimension ref="A1:M28"/>
  <sheetViews>
    <sheetView view="pageBreakPreview" zoomScaleNormal="100" zoomScaleSheetLayoutView="100" workbookViewId="0">
      <selection activeCell="I3" sqref="I3"/>
    </sheetView>
  </sheetViews>
  <sheetFormatPr defaultColWidth="15.09765625" defaultRowHeight="13.2"/>
  <cols>
    <col min="1" max="1" width="11.8984375" style="46" customWidth="1"/>
    <col min="2" max="2" width="30.59765625" style="46" customWidth="1"/>
    <col min="3" max="3" width="23.09765625" style="46" bestFit="1" customWidth="1"/>
    <col min="4" max="4" width="15.296875" style="47" bestFit="1" customWidth="1"/>
    <col min="5" max="5" width="15.09765625" style="46"/>
    <col min="6" max="6" width="13.5" style="46" customWidth="1"/>
    <col min="7" max="8" width="15.296875" style="46" bestFit="1" customWidth="1"/>
    <col min="9" max="9" width="16.8984375" style="46" customWidth="1"/>
    <col min="10" max="16384" width="15.09765625" style="46"/>
  </cols>
  <sheetData>
    <row r="1" spans="1:13">
      <c r="A1" s="151" t="s">
        <v>317</v>
      </c>
      <c r="B1" s="150"/>
      <c r="C1" s="150"/>
      <c r="D1" s="150"/>
      <c r="E1" s="150"/>
      <c r="F1" s="150"/>
      <c r="G1" s="150"/>
      <c r="H1" s="150"/>
      <c r="I1" s="149"/>
    </row>
    <row r="2" spans="1:13" ht="59.25" customHeight="1">
      <c r="A2" s="148"/>
      <c r="B2" s="147"/>
      <c r="C2" s="147"/>
      <c r="D2" s="147"/>
      <c r="E2" s="147"/>
      <c r="F2" s="147"/>
      <c r="G2" s="147"/>
      <c r="H2" s="147"/>
      <c r="I2" s="146"/>
      <c r="J2" s="48"/>
      <c r="K2" s="48"/>
      <c r="L2" s="48"/>
      <c r="M2" s="48"/>
    </row>
    <row r="3" spans="1:13" ht="14.4">
      <c r="A3" s="144" t="s">
        <v>316</v>
      </c>
      <c r="B3" s="143"/>
      <c r="C3" s="143"/>
      <c r="D3" s="143"/>
      <c r="E3" s="143"/>
      <c r="F3" s="143"/>
      <c r="G3" s="143"/>
      <c r="H3" s="142"/>
      <c r="I3" s="145">
        <v>205360.2</v>
      </c>
      <c r="J3" s="140"/>
      <c r="K3" s="140"/>
      <c r="L3" s="48"/>
      <c r="M3" s="48"/>
    </row>
    <row r="4" spans="1:13" ht="14.4">
      <c r="A4" s="144" t="s">
        <v>315</v>
      </c>
      <c r="B4" s="143"/>
      <c r="C4" s="143"/>
      <c r="D4" s="143"/>
      <c r="E4" s="143"/>
      <c r="F4" s="143"/>
      <c r="G4" s="143"/>
      <c r="H4" s="142"/>
      <c r="I4" s="141">
        <f>+C18</f>
        <v>244152.74592000002</v>
      </c>
      <c r="J4" s="140"/>
      <c r="K4" s="140"/>
      <c r="L4" s="48"/>
      <c r="M4" s="48"/>
    </row>
    <row r="5" spans="1:13" ht="13.8">
      <c r="A5" s="139" t="s">
        <v>311</v>
      </c>
      <c r="B5" s="134" t="s">
        <v>310</v>
      </c>
      <c r="C5" s="134" t="s">
        <v>309</v>
      </c>
      <c r="D5" s="134" t="s">
        <v>308</v>
      </c>
      <c r="E5" s="138" t="s">
        <v>307</v>
      </c>
      <c r="F5" s="137" t="s">
        <v>306</v>
      </c>
      <c r="G5" s="134" t="s">
        <v>305</v>
      </c>
      <c r="H5" s="134"/>
      <c r="I5" s="136"/>
      <c r="J5" s="171"/>
      <c r="K5" s="129"/>
      <c r="L5" s="48"/>
      <c r="M5" s="48"/>
    </row>
    <row r="6" spans="1:13" ht="26.25" customHeight="1">
      <c r="A6" s="135"/>
      <c r="B6" s="134"/>
      <c r="C6" s="134"/>
      <c r="D6" s="134"/>
      <c r="E6" s="133"/>
      <c r="F6" s="132"/>
      <c r="G6" s="85" t="s">
        <v>304</v>
      </c>
      <c r="H6" s="131" t="s">
        <v>303</v>
      </c>
      <c r="I6" s="130" t="s">
        <v>302</v>
      </c>
      <c r="J6" s="171"/>
      <c r="K6" s="129"/>
      <c r="L6" s="48"/>
      <c r="M6" s="48"/>
    </row>
    <row r="7" spans="1:13" ht="14.4">
      <c r="A7" s="127">
        <v>1</v>
      </c>
      <c r="B7" s="119" t="s">
        <v>301</v>
      </c>
      <c r="C7" s="126">
        <f>ROUND((D7*$I$3),2)</f>
        <v>7084.93</v>
      </c>
      <c r="D7" s="170">
        <f>+H7</f>
        <v>3.4500000000000003E-2</v>
      </c>
      <c r="E7" s="124"/>
      <c r="F7" s="123" t="str">
        <f>IF(AND(D7&gt;=G7,D7&lt;=I7),"OK","DIFERE")</f>
        <v>OK</v>
      </c>
      <c r="G7" s="122">
        <v>1.4999999999999999E-2</v>
      </c>
      <c r="H7" s="122">
        <v>3.4500000000000003E-2</v>
      </c>
      <c r="I7" s="121">
        <v>4.4900000000000002E-2</v>
      </c>
      <c r="J7" s="166"/>
      <c r="K7" s="80"/>
      <c r="L7" s="48"/>
      <c r="M7" s="128"/>
    </row>
    <row r="8" spans="1:13" ht="14.4">
      <c r="A8" s="127">
        <v>2</v>
      </c>
      <c r="B8" s="119" t="s">
        <v>300</v>
      </c>
      <c r="C8" s="126">
        <f>ROUND((D8*$I$3),2)</f>
        <v>985.73</v>
      </c>
      <c r="D8" s="170">
        <f>+H8</f>
        <v>4.7999999999999996E-3</v>
      </c>
      <c r="E8" s="124"/>
      <c r="F8" s="123" t="str">
        <f>IF(AND(D8&gt;=G8,D8&lt;=I8),"OK","DIFERE")</f>
        <v>OK</v>
      </c>
      <c r="G8" s="122">
        <v>3.0000000000000001E-3</v>
      </c>
      <c r="H8" s="122">
        <v>4.7999999999999996E-3</v>
      </c>
      <c r="I8" s="121">
        <v>8.2000000000000007E-3</v>
      </c>
      <c r="J8" s="166"/>
      <c r="K8" s="80"/>
      <c r="L8" s="48"/>
      <c r="M8" s="48"/>
    </row>
    <row r="9" spans="1:13" ht="14.4">
      <c r="A9" s="127">
        <v>3</v>
      </c>
      <c r="B9" s="119" t="s">
        <v>299</v>
      </c>
      <c r="C9" s="126">
        <f>D9*I3</f>
        <v>1745.5617000000002</v>
      </c>
      <c r="D9" s="170">
        <f>+H9</f>
        <v>8.5000000000000006E-3</v>
      </c>
      <c r="E9" s="124"/>
      <c r="F9" s="123" t="str">
        <f>IF(AND(D9&gt;=G9,D9&lt;=I9),"OK","DIFERE")</f>
        <v>OK</v>
      </c>
      <c r="G9" s="122">
        <v>5.5999999999999999E-3</v>
      </c>
      <c r="H9" s="122">
        <v>8.5000000000000006E-3</v>
      </c>
      <c r="I9" s="121">
        <v>8.8999999999999999E-3</v>
      </c>
      <c r="J9" s="166"/>
      <c r="K9" s="80"/>
      <c r="L9" s="48"/>
      <c r="M9" s="48"/>
    </row>
    <row r="10" spans="1:13" ht="14.4">
      <c r="A10" s="127">
        <v>4</v>
      </c>
      <c r="B10" s="119" t="s">
        <v>298</v>
      </c>
      <c r="C10" s="126">
        <f>D10*I3</f>
        <v>1745.5617000000002</v>
      </c>
      <c r="D10" s="170">
        <f>+H10</f>
        <v>8.5000000000000006E-3</v>
      </c>
      <c r="E10" s="124"/>
      <c r="F10" s="123" t="str">
        <f>IF(AND(D10&gt;=G10,D10&lt;=I10),"OK","DIFERE")</f>
        <v>OK</v>
      </c>
      <c r="G10" s="122">
        <v>8.5000000000000006E-3</v>
      </c>
      <c r="H10" s="122">
        <v>8.5000000000000006E-3</v>
      </c>
      <c r="I10" s="121">
        <v>1.11E-2</v>
      </c>
      <c r="J10" s="166"/>
      <c r="K10" s="80"/>
      <c r="L10" s="48"/>
      <c r="M10" s="48"/>
    </row>
    <row r="11" spans="1:13" ht="14.4">
      <c r="A11" s="127">
        <v>5</v>
      </c>
      <c r="B11" s="119" t="s">
        <v>297</v>
      </c>
      <c r="C11" s="126">
        <f>D11*I3</f>
        <v>10493.906220000001</v>
      </c>
      <c r="D11" s="170">
        <f>+H11</f>
        <v>5.11E-2</v>
      </c>
      <c r="E11" s="124"/>
      <c r="F11" s="123" t="str">
        <f>IF(AND(D11&gt;=G11,D11&lt;=I11),"OK","DIFERE")</f>
        <v>OK</v>
      </c>
      <c r="G11" s="122">
        <v>3.5000000000000003E-2</v>
      </c>
      <c r="H11" s="122">
        <v>5.11E-2</v>
      </c>
      <c r="I11" s="121">
        <v>6.2199999999999998E-2</v>
      </c>
      <c r="J11" s="166"/>
      <c r="K11" s="80"/>
      <c r="L11" s="48"/>
      <c r="M11" s="48"/>
    </row>
    <row r="12" spans="1:13" ht="14.4">
      <c r="A12" s="120">
        <v>6</v>
      </c>
      <c r="B12" s="119" t="s">
        <v>296</v>
      </c>
      <c r="C12" s="118">
        <f>D12*I3</f>
        <v>16736.856299999999</v>
      </c>
      <c r="D12" s="117">
        <f>SUM(D13:D16)</f>
        <v>8.1499999999999989E-2</v>
      </c>
      <c r="E12" s="109"/>
      <c r="F12" s="108"/>
      <c r="G12" s="116"/>
      <c r="H12" s="116"/>
      <c r="I12" s="115"/>
      <c r="J12" s="166"/>
      <c r="K12" s="80"/>
      <c r="L12" s="48"/>
      <c r="M12" s="48"/>
    </row>
    <row r="13" spans="1:13" ht="14.4">
      <c r="A13" s="112" t="s">
        <v>295</v>
      </c>
      <c r="B13" s="114" t="s">
        <v>294</v>
      </c>
      <c r="C13" s="111">
        <f>D13*$I$4</f>
        <v>1586.9928484800002</v>
      </c>
      <c r="D13" s="113">
        <v>6.5000000000000006E-3</v>
      </c>
      <c r="E13" s="109"/>
      <c r="F13" s="108"/>
      <c r="G13" s="107"/>
      <c r="H13" s="107"/>
      <c r="I13" s="106"/>
      <c r="J13" s="105"/>
      <c r="K13" s="105"/>
      <c r="L13" s="48"/>
      <c r="M13" s="96"/>
    </row>
    <row r="14" spans="1:13" ht="14.4">
      <c r="A14" s="112" t="s">
        <v>293</v>
      </c>
      <c r="B14" s="114" t="s">
        <v>292</v>
      </c>
      <c r="C14" s="111">
        <f>D14*$I$4</f>
        <v>7324.5823776000007</v>
      </c>
      <c r="D14" s="113">
        <v>0.03</v>
      </c>
      <c r="E14" s="109"/>
      <c r="F14" s="108"/>
      <c r="G14" s="107"/>
      <c r="H14" s="107"/>
      <c r="I14" s="106"/>
      <c r="J14" s="105"/>
      <c r="K14" s="105"/>
      <c r="L14" s="48"/>
      <c r="M14" s="96"/>
    </row>
    <row r="15" spans="1:13" ht="14.4">
      <c r="A15" s="112" t="s">
        <v>291</v>
      </c>
      <c r="B15" s="114" t="s">
        <v>290</v>
      </c>
      <c r="C15" s="111">
        <f>D15*$I$4</f>
        <v>0</v>
      </c>
      <c r="D15" s="110"/>
      <c r="E15" s="109"/>
      <c r="F15" s="108"/>
      <c r="G15" s="107"/>
      <c r="H15" s="107"/>
      <c r="I15" s="106"/>
      <c r="J15" s="105"/>
      <c r="K15" s="105"/>
      <c r="L15" s="48"/>
      <c r="M15" s="96"/>
    </row>
    <row r="16" spans="1:13" ht="14.4">
      <c r="A16" s="104" t="s">
        <v>289</v>
      </c>
      <c r="B16" s="103" t="s">
        <v>288</v>
      </c>
      <c r="C16" s="102">
        <f>D16*$I$4</f>
        <v>10986.8735664</v>
      </c>
      <c r="D16" s="101">
        <v>4.4999999999999998E-2</v>
      </c>
      <c r="E16" s="100"/>
      <c r="F16" s="99" t="s">
        <v>287</v>
      </c>
      <c r="G16" s="99"/>
      <c r="H16" s="99"/>
      <c r="I16" s="98"/>
      <c r="J16" s="97"/>
      <c r="K16" s="97"/>
      <c r="L16" s="48"/>
      <c r="M16" s="96"/>
    </row>
    <row r="17" spans="1:13" ht="14.4">
      <c r="A17" s="95" t="s">
        <v>286</v>
      </c>
      <c r="B17" s="94"/>
      <c r="C17" s="93">
        <f>SUM(C7:C12)</f>
        <v>38792.545920000004</v>
      </c>
      <c r="D17" s="85"/>
      <c r="E17" s="92"/>
      <c r="F17" s="91" t="s">
        <v>285</v>
      </c>
      <c r="G17" s="90"/>
      <c r="H17" s="90"/>
      <c r="I17" s="89"/>
      <c r="J17" s="166"/>
      <c r="K17" s="80"/>
      <c r="L17" s="48"/>
      <c r="M17" s="48"/>
    </row>
    <row r="18" spans="1:13" ht="14.4">
      <c r="A18" s="88" t="s">
        <v>284</v>
      </c>
      <c r="B18" s="87"/>
      <c r="C18" s="86">
        <f>(I3+C17)</f>
        <v>244152.74592000002</v>
      </c>
      <c r="D18" s="85"/>
      <c r="E18" s="84"/>
      <c r="F18" s="169" t="s">
        <v>283</v>
      </c>
      <c r="G18" s="168">
        <v>0.111</v>
      </c>
      <c r="H18" s="168">
        <v>0.14019999999999999</v>
      </c>
      <c r="I18" s="167">
        <v>0.16800000000000001</v>
      </c>
      <c r="J18" s="166"/>
      <c r="K18" s="80"/>
      <c r="L18" s="48"/>
      <c r="M18" s="48"/>
    </row>
    <row r="19" spans="1:13" ht="21.6" thickBot="1">
      <c r="A19" s="79" t="s">
        <v>282</v>
      </c>
      <c r="B19" s="78"/>
      <c r="C19" s="77"/>
      <c r="D19" s="76">
        <f>(((1+$D7+$D9+$D8)*(1+$D10)*(1+$D11)/(1-$D12))-1)</f>
        <v>0.20925856497550321</v>
      </c>
      <c r="E19" s="75" t="str">
        <f>IF(AND($D19&gt;=$G19,$D19&lt;=$I19),"OK","DIFERE")</f>
        <v>OK</v>
      </c>
      <c r="F19" s="75" t="s">
        <v>281</v>
      </c>
      <c r="G19" s="165">
        <f>(1+G18)/(0.955)-1</f>
        <v>0.16335078534031422</v>
      </c>
      <c r="H19" s="165">
        <f>(1+H18)/(0.955)-1</f>
        <v>0.1939267015706807</v>
      </c>
      <c r="I19" s="164">
        <f>(1+I18)/(0.955)-1</f>
        <v>0.2230366492146596</v>
      </c>
      <c r="J19" s="48"/>
      <c r="K19" s="48"/>
      <c r="L19" s="48"/>
      <c r="M19" s="48"/>
    </row>
    <row r="20" spans="1:13" ht="13.8">
      <c r="A20" s="163"/>
      <c r="B20" s="70"/>
      <c r="C20" s="70"/>
      <c r="D20" s="71"/>
      <c r="E20" s="70"/>
      <c r="F20" s="70"/>
      <c r="G20" s="70"/>
      <c r="H20" s="70"/>
      <c r="I20" s="162"/>
      <c r="J20" s="48"/>
      <c r="K20" s="48"/>
      <c r="L20" s="48"/>
      <c r="M20" s="48"/>
    </row>
    <row r="21" spans="1:13" ht="13.8">
      <c r="A21" s="161" t="s">
        <v>280</v>
      </c>
      <c r="B21" s="67"/>
      <c r="C21" s="64"/>
      <c r="D21" s="66"/>
      <c r="E21" s="64"/>
      <c r="F21" s="65"/>
      <c r="G21" s="64"/>
      <c r="H21" s="52"/>
      <c r="I21" s="160"/>
      <c r="J21" s="48"/>
      <c r="K21" s="48"/>
      <c r="L21" s="48"/>
      <c r="M21" s="48"/>
    </row>
    <row r="22" spans="1:13" ht="13.8">
      <c r="A22" s="159" t="s">
        <v>279</v>
      </c>
      <c r="B22" s="51"/>
      <c r="C22" s="53"/>
      <c r="D22" s="54"/>
      <c r="E22" s="53"/>
      <c r="F22" s="62"/>
      <c r="G22" s="53"/>
      <c r="H22" s="52"/>
      <c r="I22" s="158"/>
      <c r="J22" s="48"/>
      <c r="K22" s="48"/>
      <c r="L22" s="48"/>
      <c r="M22" s="48"/>
    </row>
    <row r="23" spans="1:13" ht="13.8">
      <c r="A23" s="159" t="s">
        <v>278</v>
      </c>
      <c r="B23" s="51"/>
      <c r="C23" s="53"/>
      <c r="D23" s="54"/>
      <c r="E23" s="58"/>
      <c r="F23" s="53"/>
      <c r="G23" s="61"/>
      <c r="H23" s="52"/>
      <c r="I23" s="158"/>
      <c r="J23" s="48"/>
      <c r="K23" s="48"/>
      <c r="L23" s="48"/>
      <c r="M23" s="60"/>
    </row>
    <row r="24" spans="1:13" ht="13.8">
      <c r="A24" s="159" t="s">
        <v>277</v>
      </c>
      <c r="B24" s="55"/>
      <c r="C24" s="53"/>
      <c r="D24" s="59"/>
      <c r="E24" s="53"/>
      <c r="F24" s="53"/>
      <c r="G24" s="58"/>
      <c r="H24" s="52"/>
      <c r="I24" s="158"/>
      <c r="J24" s="48"/>
      <c r="K24" s="48"/>
      <c r="L24" s="48"/>
      <c r="M24" s="48"/>
    </row>
    <row r="25" spans="1:13" ht="13.8">
      <c r="A25" s="159" t="s">
        <v>276</v>
      </c>
      <c r="B25" s="57"/>
      <c r="C25" s="53"/>
      <c r="D25" s="54"/>
      <c r="E25" s="53"/>
      <c r="F25" s="53"/>
      <c r="G25" s="53"/>
      <c r="H25" s="52"/>
      <c r="I25" s="158"/>
      <c r="J25" s="48"/>
      <c r="K25" s="48"/>
      <c r="L25" s="48"/>
      <c r="M25" s="48"/>
    </row>
    <row r="26" spans="1:13" ht="13.8">
      <c r="A26" s="159" t="s">
        <v>275</v>
      </c>
      <c r="B26" s="55"/>
      <c r="C26" s="53"/>
      <c r="D26" s="54"/>
      <c r="E26" s="53"/>
      <c r="F26" s="53"/>
      <c r="G26" s="53"/>
      <c r="H26" s="52"/>
      <c r="I26" s="158"/>
      <c r="J26" s="48"/>
      <c r="K26" s="48"/>
      <c r="L26" s="48"/>
      <c r="M26" s="48"/>
    </row>
    <row r="27" spans="1:13" ht="14.4" thickBot="1">
      <c r="A27" s="157" t="s">
        <v>274</v>
      </c>
      <c r="B27" s="156"/>
      <c r="C27" s="154"/>
      <c r="D27" s="155"/>
      <c r="E27" s="154"/>
      <c r="F27" s="154"/>
      <c r="G27" s="154"/>
      <c r="H27" s="153"/>
      <c r="I27" s="152"/>
      <c r="J27" s="48"/>
      <c r="K27" s="48"/>
      <c r="L27" s="48"/>
      <c r="M27" s="48"/>
    </row>
    <row r="28" spans="1:13" ht="13.8">
      <c r="A28" s="49"/>
      <c r="B28" s="49"/>
      <c r="C28" s="49"/>
      <c r="D28" s="50"/>
      <c r="E28" s="49"/>
      <c r="F28" s="49"/>
      <c r="G28" s="49"/>
      <c r="H28" s="49"/>
      <c r="I28" s="49"/>
      <c r="J28" s="48"/>
      <c r="K28" s="48"/>
      <c r="L28" s="48"/>
      <c r="M28" s="48"/>
    </row>
  </sheetData>
  <mergeCells count="15">
    <mergeCell ref="D5:D6"/>
    <mergeCell ref="E5:E6"/>
    <mergeCell ref="F5:F6"/>
    <mergeCell ref="G5:I5"/>
    <mergeCell ref="F16:I16"/>
    <mergeCell ref="A17:B17"/>
    <mergeCell ref="F17:I17"/>
    <mergeCell ref="A18:B18"/>
    <mergeCell ref="A19:B19"/>
    <mergeCell ref="A1:I2"/>
    <mergeCell ref="A3:H3"/>
    <mergeCell ref="A4:H4"/>
    <mergeCell ref="A5:A6"/>
    <mergeCell ref="B5:B6"/>
    <mergeCell ref="C5:C6"/>
  </mergeCells>
  <conditionalFormatting sqref="D15">
    <cfRule type="cellIs" dxfId="0" priority="1" stopIfTrue="1" operator="equal">
      <formula>"ERRO"</formula>
    </cfRule>
  </conditionalFormatting>
  <pageMargins left="0.511811024" right="0.511811024" top="0.78740157499999996" bottom="0.78740157499999996" header="0.31496062000000002" footer="0.31496062000000002"/>
  <pageSetup paperSize="9" scale="53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10</vt:i4>
      </vt:variant>
      <vt:variant>
        <vt:lpstr>Intervalos Nomeados</vt:lpstr>
      </vt:variant>
      <vt:variant>
        <vt:i4>3</vt:i4>
      </vt:variant>
    </vt:vector>
  </HeadingPairs>
  <TitlesOfParts>
    <vt:vector size="13" baseType="lpstr">
      <vt:lpstr>Orçamento Sintético</vt:lpstr>
      <vt:lpstr>Orçamento Analítico</vt:lpstr>
      <vt:lpstr>Curva ABC de Insumos</vt:lpstr>
      <vt:lpstr>Curva ABC de Serviços</vt:lpstr>
      <vt:lpstr>Cronograma</vt:lpstr>
      <vt:lpstr>Composição</vt:lpstr>
      <vt:lpstr>Memória de Cálculo</vt:lpstr>
      <vt:lpstr>BDI </vt:lpstr>
      <vt:lpstr>BDI DIF</vt:lpstr>
      <vt:lpstr>Cotação</vt:lpstr>
      <vt:lpstr>'BDI '!Area_de_impressao</vt:lpstr>
      <vt:lpstr>'BDI DIF'!Area_de_impressao</vt:lpstr>
      <vt:lpstr>Cotação!Area_de_impressao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axlsx</dc:creator>
  <cp:lastModifiedBy>Pedro Henrique</cp:lastModifiedBy>
  <cp:revision>0</cp:revision>
  <dcterms:created xsi:type="dcterms:W3CDTF">2022-11-24T12:42:12Z</dcterms:created>
  <dcterms:modified xsi:type="dcterms:W3CDTF">2022-11-24T13:34:32Z</dcterms:modified>
</cp:coreProperties>
</file>